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2210" activeTab="0"/>
  </bookViews>
  <sheets>
    <sheet name="Confidence 21-03-2017" sheetId="1" r:id="rId1"/>
  </sheets>
  <definedNames>
    <definedName name="_xlnm.Print_Area" localSheetId="0">'Confidence 21-03-2017'!$A$1:$J$121</definedName>
  </definedNames>
  <calcPr fullCalcOnLoad="1"/>
</workbook>
</file>

<file path=xl/sharedStrings.xml><?xml version="1.0" encoding="utf-8"?>
<sst xmlns="http://schemas.openxmlformats.org/spreadsheetml/2006/main" count="442" uniqueCount="334">
  <si>
    <t>Désignation</t>
  </si>
  <si>
    <t>1 litre</t>
  </si>
  <si>
    <t>150 ml</t>
  </si>
  <si>
    <t>500 ml</t>
  </si>
  <si>
    <t>200 ml</t>
  </si>
  <si>
    <t>50 ml</t>
  </si>
  <si>
    <t>40 ml</t>
  </si>
  <si>
    <t>250 ml</t>
  </si>
  <si>
    <t>Gel Effet Wet Look</t>
  </si>
  <si>
    <t>Laque Flexible</t>
  </si>
  <si>
    <t>300 ml</t>
  </si>
  <si>
    <t>Brillant Hair</t>
  </si>
  <si>
    <t>Spray Extra Fort</t>
  </si>
  <si>
    <t>Wax Normale</t>
  </si>
  <si>
    <t>Mousse Normale</t>
  </si>
  <si>
    <t xml:space="preserve">Soin Hydratant </t>
  </si>
  <si>
    <t>Shampooing Cheveux Normaux</t>
  </si>
  <si>
    <t>Cire Modelante</t>
  </si>
  <si>
    <t>Gel Extra Fort</t>
  </si>
  <si>
    <t>Contenance</t>
  </si>
  <si>
    <t>Masque Hydra' Active</t>
  </si>
  <si>
    <t>Sérum Liss' Active</t>
  </si>
  <si>
    <t>Shampooing Hydra' Active</t>
  </si>
  <si>
    <t>Shampooing Volum' Active</t>
  </si>
  <si>
    <t>Total</t>
  </si>
  <si>
    <t>Prix par boîte</t>
  </si>
  <si>
    <t>Quantité
commandée
Nbre de boîtes</t>
  </si>
  <si>
    <t>Total Com.</t>
  </si>
  <si>
    <t>HTVA</t>
  </si>
  <si>
    <t>F. Port</t>
  </si>
  <si>
    <t>SOINS BAC à l'unité</t>
  </si>
  <si>
    <t>SHAMPOOINGS BAC à l'unité</t>
  </si>
  <si>
    <t>SOINS REVENTE par 6</t>
  </si>
  <si>
    <t>SHAMPOOINGS REVENTE par 6</t>
  </si>
  <si>
    <t>FP6312</t>
  </si>
  <si>
    <t>75 ml</t>
  </si>
  <si>
    <t>FP5901</t>
  </si>
  <si>
    <t>Pompes pour Shampooing 1 Litre</t>
  </si>
  <si>
    <t>Gel Fibre</t>
  </si>
  <si>
    <t xml:space="preserve">Shampooing Brun Cashmere </t>
  </si>
  <si>
    <t>Code
Article</t>
  </si>
  <si>
    <t>Masque Hydra Active</t>
  </si>
  <si>
    <t>FP7203N</t>
  </si>
  <si>
    <t>FP7208N</t>
  </si>
  <si>
    <t>FP7213N</t>
  </si>
  <si>
    <t>FP7300N</t>
  </si>
  <si>
    <t>FP7301N</t>
  </si>
  <si>
    <t>FP7305N</t>
  </si>
  <si>
    <t>FP7311N</t>
  </si>
  <si>
    <t>FP7312N</t>
  </si>
  <si>
    <t>FP7315N</t>
  </si>
  <si>
    <t>FP7317N</t>
  </si>
  <si>
    <t>FP7100N</t>
  </si>
  <si>
    <t>FP7107N</t>
  </si>
  <si>
    <t>FP7108N</t>
  </si>
  <si>
    <t>FP7109N</t>
  </si>
  <si>
    <t>FP6104N</t>
  </si>
  <si>
    <t>FP6105N</t>
  </si>
  <si>
    <t>Shampooing Control Active</t>
  </si>
  <si>
    <t>Soin Volum' Active sans rinçage</t>
  </si>
  <si>
    <t>Wax Extra Forte</t>
  </si>
  <si>
    <t>Laque Extra Forte</t>
  </si>
  <si>
    <t>Fluide définisseur de boucles</t>
  </si>
  <si>
    <t>Absolu de Lumière</t>
  </si>
  <si>
    <t>Matt Effect Paste</t>
  </si>
  <si>
    <t>175 ml</t>
  </si>
  <si>
    <t>FP7200N</t>
  </si>
  <si>
    <t>Soin Silver Active (déjaunisseur) sans rinçage</t>
  </si>
  <si>
    <t>FP7202N</t>
  </si>
  <si>
    <t>FP7207N</t>
  </si>
  <si>
    <t>FP7209N</t>
  </si>
  <si>
    <t>Soin Booster Silver Active (Déjaunisseur)</t>
  </si>
  <si>
    <t>FP7211N</t>
  </si>
  <si>
    <t>FP7214N</t>
  </si>
  <si>
    <t>FP7222</t>
  </si>
  <si>
    <t>FP7302N</t>
  </si>
  <si>
    <t>FP7304N</t>
  </si>
  <si>
    <t>FP7306N</t>
  </si>
  <si>
    <t>FP7307N</t>
  </si>
  <si>
    <t>FP7308N</t>
  </si>
  <si>
    <t>FP7314N</t>
  </si>
  <si>
    <t>FP7104N</t>
  </si>
  <si>
    <t>Shampooing Silver Active (Déjaunisseur)</t>
  </si>
  <si>
    <t>FP7110N</t>
  </si>
  <si>
    <t>FP7111N</t>
  </si>
  <si>
    <t>FP6100N</t>
  </si>
  <si>
    <t>FP6108N</t>
  </si>
  <si>
    <t>FP6110</t>
  </si>
  <si>
    <t>FP6109</t>
  </si>
  <si>
    <t>FP6111</t>
  </si>
  <si>
    <t>FP6200N</t>
  </si>
  <si>
    <t>FP6202N</t>
  </si>
  <si>
    <t>FP6206</t>
  </si>
  <si>
    <t>Payée le :</t>
  </si>
  <si>
    <t>Envoyée le :</t>
  </si>
  <si>
    <t>FP7303N</t>
  </si>
  <si>
    <t>FP7115</t>
  </si>
  <si>
    <t>FP7201N</t>
  </si>
  <si>
    <t>FP7216N</t>
  </si>
  <si>
    <t>FP7223</t>
  </si>
  <si>
    <t>FP7224</t>
  </si>
  <si>
    <t>FP7225</t>
  </si>
  <si>
    <t>FP7226</t>
  </si>
  <si>
    <t>FP7227</t>
  </si>
  <si>
    <t>FP6112</t>
  </si>
  <si>
    <t>FP6207</t>
  </si>
  <si>
    <t>FP6208</t>
  </si>
  <si>
    <t>FP6209</t>
  </si>
  <si>
    <t>FP7228</t>
  </si>
  <si>
    <t>FP7318N</t>
  </si>
  <si>
    <t>FP7319N</t>
  </si>
  <si>
    <t>10g</t>
  </si>
  <si>
    <t xml:space="preserve">Soin Curl Active sans rinçage </t>
  </si>
  <si>
    <t xml:space="preserve">Masque Balayage 2 Ors </t>
  </si>
  <si>
    <t xml:space="preserve">Masque Brun Cashmere </t>
  </si>
  <si>
    <t xml:space="preserve">Masque Ambre Vénitien </t>
  </si>
  <si>
    <t xml:space="preserve">Shampooing Balayage 2 Ors </t>
  </si>
  <si>
    <t>Shampooing Détoxifiant -4D</t>
  </si>
  <si>
    <t>Masque Reconstructeur Profond -4D</t>
  </si>
  <si>
    <t>Masque Nutri Fortifiant -4D</t>
  </si>
  <si>
    <t>Spray Protection 48h -4D</t>
  </si>
  <si>
    <t>Sérum Sublimateur de Pointes -4D</t>
  </si>
  <si>
    <t>FP7116</t>
  </si>
  <si>
    <t>FP7229</t>
  </si>
  <si>
    <t>FP6113</t>
  </si>
  <si>
    <t>FP6211</t>
  </si>
  <si>
    <t>Sous-total =</t>
  </si>
  <si>
    <t>Soin Solaire Multifonctions Solar Active</t>
  </si>
  <si>
    <t>STYLING COIFFANTS REVENTE par 6</t>
  </si>
  <si>
    <t>Soin Booster de Couleur Châtain Intense Couleurs Précieuses</t>
  </si>
  <si>
    <t>Masque Balayage 2 Ors Couleurs Précieuses</t>
  </si>
  <si>
    <t>Masque Brun Cashmere Couleurs Précieuses</t>
  </si>
  <si>
    <t>Masque Ambre Vénitien Couleurs Précieuses</t>
  </si>
  <si>
    <t>Soin Booster Doré Cuivré (Ambre Vénitien) Couleurs Précieuses</t>
  </si>
  <si>
    <t>Soin Booster Marron Profond (Brun Cashmere) Couleurs Précieuses</t>
  </si>
  <si>
    <t>Shampooing Brun Cashmere Couleurs Précieuses</t>
  </si>
  <si>
    <t>Shampooing Balayage 2 Ors Couleurs Précieuses</t>
  </si>
  <si>
    <t>Shampooing Ambre Vénitien Couleurs Précieuses</t>
  </si>
  <si>
    <t>FP7231</t>
  </si>
  <si>
    <t>Soin Hydratant sans rinçage (Keratin system) Hydra Active</t>
  </si>
  <si>
    <t>FP7232</t>
  </si>
  <si>
    <t>FP7234</t>
  </si>
  <si>
    <t>FP7236</t>
  </si>
  <si>
    <t>FP7117</t>
  </si>
  <si>
    <t>FP6114</t>
  </si>
  <si>
    <t>FP6311</t>
  </si>
  <si>
    <t>Soin Booster de Couleur Doré Miel Couleurs Précieuses</t>
  </si>
  <si>
    <t>N°SUIVI : BEC00</t>
  </si>
  <si>
    <t xml:space="preserve">Magic One </t>
  </si>
  <si>
    <t xml:space="preserve">Masque Oléo Active Chx très secs et épais </t>
  </si>
  <si>
    <t xml:space="preserve">Baume Express Oléo Active Chx très secs et fins </t>
  </si>
  <si>
    <t xml:space="preserve">Masque Glossy Color  </t>
  </si>
  <si>
    <t xml:space="preserve">CC Crème Glossy Color </t>
  </si>
  <si>
    <t>FP7237</t>
  </si>
  <si>
    <t>100 ml</t>
  </si>
  <si>
    <t xml:space="preserve">Ocean Spray </t>
  </si>
  <si>
    <t xml:space="preserve">Gelly Gloss </t>
  </si>
  <si>
    <t xml:space="preserve">Design Powder </t>
  </si>
  <si>
    <t xml:space="preserve">Shampooing Oléo Active Chx très secs </t>
  </si>
  <si>
    <t xml:space="preserve">Shampooing Glossy Color </t>
  </si>
  <si>
    <t>FP7103</t>
  </si>
  <si>
    <t>FP6103</t>
  </si>
  <si>
    <t>FP6107N</t>
  </si>
  <si>
    <t>FP6203</t>
  </si>
  <si>
    <t>FP6213</t>
  </si>
  <si>
    <t>FP7320</t>
  </si>
  <si>
    <t>FP7238</t>
  </si>
  <si>
    <t>175ml</t>
  </si>
  <si>
    <t>FP7240</t>
  </si>
  <si>
    <t>FP7241</t>
  </si>
  <si>
    <t>150ml</t>
  </si>
  <si>
    <t>FP7118</t>
  </si>
  <si>
    <t>FP7119</t>
  </si>
  <si>
    <t>FP6115</t>
  </si>
  <si>
    <t>FP6214</t>
  </si>
  <si>
    <t>FP7242</t>
  </si>
  <si>
    <t xml:space="preserve">Fluide Intense Oleo Active </t>
  </si>
  <si>
    <t xml:space="preserve">Shampooing Solar active </t>
  </si>
  <si>
    <t xml:space="preserve">Shampooing Fiber Density </t>
  </si>
  <si>
    <t xml:space="preserve">Shampooing Lissant Liss Active </t>
  </si>
  <si>
    <r>
      <t>Masque Fiber Density</t>
    </r>
    <r>
      <rPr>
        <sz val="9"/>
        <color indexed="10"/>
        <rFont val="Arial"/>
        <family val="2"/>
      </rPr>
      <t xml:space="preserve"> </t>
    </r>
  </si>
  <si>
    <t xml:space="preserve">Foamer Fiber Density </t>
  </si>
  <si>
    <t xml:space="preserve">Masque Solar active </t>
  </si>
  <si>
    <t>FP7120</t>
  </si>
  <si>
    <t xml:space="preserve">Shampooing Liss Active </t>
  </si>
  <si>
    <t xml:space="preserve">Density Gum </t>
  </si>
  <si>
    <t xml:space="preserve">Soin Protecteur Lissant Liss Active </t>
  </si>
  <si>
    <t>FP6116</t>
  </si>
  <si>
    <t xml:space="preserve">Masque Fiber Density </t>
  </si>
  <si>
    <t xml:space="preserve">Masque Liss Active </t>
  </si>
  <si>
    <t xml:space="preserve">Shampooing Ambre Vénitien </t>
  </si>
  <si>
    <t>Code barre</t>
  </si>
  <si>
    <t>Prix
HTVA
€</t>
  </si>
  <si>
    <t>Qu.
par
boîte</t>
  </si>
  <si>
    <t>8436534962750</t>
  </si>
  <si>
    <t>8436534962309</t>
  </si>
  <si>
    <t>8436534962590</t>
  </si>
  <si>
    <t>8436534962279</t>
  </si>
  <si>
    <t>8436534962637</t>
  </si>
  <si>
    <t>8436534962866</t>
  </si>
  <si>
    <t>8436534962927</t>
  </si>
  <si>
    <t>8436534962507</t>
  </si>
  <si>
    <t>8436534962385</t>
  </si>
  <si>
    <t>8436534962514</t>
  </si>
  <si>
    <t>FP7244</t>
  </si>
  <si>
    <r>
      <t>Masque Global Therapy</t>
    </r>
    <r>
      <rPr>
        <b/>
        <sz val="9"/>
        <color indexed="10"/>
        <rFont val="Arial"/>
        <family val="2"/>
      </rPr>
      <t xml:space="preserve"> NEW</t>
    </r>
  </si>
  <si>
    <t>FP7245</t>
  </si>
  <si>
    <r>
      <t>Fluide Global Therapy</t>
    </r>
    <r>
      <rPr>
        <b/>
        <sz val="9"/>
        <color indexed="10"/>
        <rFont val="Arial"/>
        <family val="2"/>
      </rPr>
      <t xml:space="preserve"> NEW</t>
    </r>
  </si>
  <si>
    <t>8436534962668</t>
  </si>
  <si>
    <t>8436534962774</t>
  </si>
  <si>
    <t>8436534962798</t>
  </si>
  <si>
    <t>8436534962972</t>
  </si>
  <si>
    <t>8436534962989</t>
  </si>
  <si>
    <t>8436534962996</t>
  </si>
  <si>
    <t>3760131800777</t>
  </si>
  <si>
    <t>8436534960558</t>
  </si>
  <si>
    <t>8436534961678</t>
  </si>
  <si>
    <t>8436534964006</t>
  </si>
  <si>
    <t>8436534961722</t>
  </si>
  <si>
    <t>8436534961579</t>
  </si>
  <si>
    <t>8436534964266</t>
  </si>
  <si>
    <t>8436534964181</t>
  </si>
  <si>
    <t>8436534964228</t>
  </si>
  <si>
    <t>8436534964341</t>
  </si>
  <si>
    <t>8436534964525</t>
  </si>
  <si>
    <t>8436534964556</t>
  </si>
  <si>
    <t>FP7321</t>
  </si>
  <si>
    <r>
      <t xml:space="preserve">Gel Glue </t>
    </r>
    <r>
      <rPr>
        <b/>
        <sz val="9"/>
        <color indexed="10"/>
        <rFont val="Arial"/>
        <family val="2"/>
      </rPr>
      <t>NEW</t>
    </r>
  </si>
  <si>
    <t>8436534962262</t>
  </si>
  <si>
    <t>8436534960916</t>
  </si>
  <si>
    <t>8436534962200</t>
  </si>
  <si>
    <t>8436534962491</t>
  </si>
  <si>
    <t>8436534960992</t>
  </si>
  <si>
    <t>8436534962026</t>
  </si>
  <si>
    <t>8436534962033</t>
  </si>
  <si>
    <t>8436534960985</t>
  </si>
  <si>
    <t>8436534962019</t>
  </si>
  <si>
    <t>8436534962347</t>
  </si>
  <si>
    <t>8436534962736</t>
  </si>
  <si>
    <t>8436534962477</t>
  </si>
  <si>
    <t>8436534962194</t>
  </si>
  <si>
    <t>8436534960831</t>
  </si>
  <si>
    <t>8436534960596</t>
  </si>
  <si>
    <t>3760131800241</t>
  </si>
  <si>
    <t>8436534960688</t>
  </si>
  <si>
    <t>8436534962170</t>
  </si>
  <si>
    <t>8436534964440</t>
  </si>
  <si>
    <t>FP7121</t>
  </si>
  <si>
    <t>FP7122</t>
  </si>
  <si>
    <r>
      <t xml:space="preserve">Shampooing Global Therapy </t>
    </r>
    <r>
      <rPr>
        <b/>
        <sz val="9"/>
        <color indexed="10"/>
        <rFont val="Arial"/>
        <family val="2"/>
      </rPr>
      <t>NEW</t>
    </r>
  </si>
  <si>
    <t>Shampooing Calm Active</t>
  </si>
  <si>
    <r>
      <t xml:space="preserve">Shampooing Pure Active </t>
    </r>
    <r>
      <rPr>
        <b/>
        <sz val="9"/>
        <rFont val="Arial"/>
        <family val="2"/>
      </rPr>
      <t>HOMME</t>
    </r>
  </si>
  <si>
    <r>
      <t xml:space="preserve">Shampooing Douche Energy Active 2en1 </t>
    </r>
    <r>
      <rPr>
        <b/>
        <sz val="9"/>
        <rFont val="Arial"/>
        <family val="2"/>
      </rPr>
      <t>HOMME</t>
    </r>
    <r>
      <rPr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>NEW</t>
    </r>
  </si>
  <si>
    <t>8436534960343</t>
  </si>
  <si>
    <t>8436534964464</t>
  </si>
  <si>
    <t>8436534960978</t>
  </si>
  <si>
    <t>8436534962071</t>
  </si>
  <si>
    <t>8436534962392</t>
  </si>
  <si>
    <t>8436534962408</t>
  </si>
  <si>
    <t>8436534960862</t>
  </si>
  <si>
    <t>8436534962958</t>
  </si>
  <si>
    <t>8436534960541</t>
  </si>
  <si>
    <t>8436534961715</t>
  </si>
  <si>
    <t>8436534964020</t>
  </si>
  <si>
    <t>8436534964143</t>
  </si>
  <si>
    <t>8436534964242</t>
  </si>
  <si>
    <t>8436534964303</t>
  </si>
  <si>
    <t>8436534964488</t>
  </si>
  <si>
    <t>FP6117</t>
  </si>
  <si>
    <t>8436534962859</t>
  </si>
  <si>
    <t>8436534962101</t>
  </si>
  <si>
    <t>8436534962255</t>
  </si>
  <si>
    <t>8436534962248</t>
  </si>
  <si>
    <t>8436534962088</t>
  </si>
  <si>
    <t>8436534962699</t>
  </si>
  <si>
    <t>8436534962705</t>
  </si>
  <si>
    <t>8436534962712</t>
  </si>
  <si>
    <t>8436534962965</t>
  </si>
  <si>
    <t>8436534960619</t>
  </si>
  <si>
    <t>8436534961746</t>
  </si>
  <si>
    <t>8436534964044</t>
  </si>
  <si>
    <t>8436534964167</t>
  </si>
  <si>
    <t>8436534964327</t>
  </si>
  <si>
    <t>8436534964501</t>
  </si>
  <si>
    <t>FP6215</t>
  </si>
  <si>
    <r>
      <t xml:space="preserve">Masque Global Therapy </t>
    </r>
    <r>
      <rPr>
        <b/>
        <sz val="9"/>
        <color indexed="10"/>
        <rFont val="Arial"/>
        <family val="2"/>
      </rPr>
      <t>NEW</t>
    </r>
  </si>
  <si>
    <t>8436534962613</t>
  </si>
  <si>
    <t>8436534962873</t>
  </si>
  <si>
    <t>8436534960275</t>
  </si>
  <si>
    <t>8436534960299</t>
  </si>
  <si>
    <t>8436534962675</t>
  </si>
  <si>
    <t>8436534962781</t>
  </si>
  <si>
    <t>8436534962804</t>
  </si>
  <si>
    <t>8436534962064</t>
  </si>
  <si>
    <t>8436534960626</t>
  </si>
  <si>
    <t>8436534964068</t>
  </si>
  <si>
    <t>8436534964129</t>
  </si>
  <si>
    <t>8436534964204</t>
  </si>
  <si>
    <t>8436534964549</t>
  </si>
  <si>
    <t>P. Vente Conseillé
Coeff.</t>
  </si>
  <si>
    <t>Elixir Apaisant Calm Active</t>
  </si>
  <si>
    <r>
      <t>Code Client</t>
    </r>
    <r>
      <rPr>
        <b/>
        <sz val="10"/>
        <rFont val="Arial"/>
        <family val="2"/>
      </rPr>
      <t xml:space="preserve"> : P</t>
    </r>
  </si>
  <si>
    <r>
      <t>Salon FP / Société</t>
    </r>
    <r>
      <rPr>
        <b/>
        <sz val="10"/>
        <rFont val="Arial"/>
        <family val="2"/>
      </rPr>
      <t xml:space="preserve"> : </t>
    </r>
  </si>
  <si>
    <r>
      <t>Date</t>
    </r>
    <r>
      <rPr>
        <b/>
        <sz val="10"/>
        <rFont val="Arial"/>
        <family val="2"/>
      </rPr>
      <t xml:space="preserve"> : </t>
    </r>
  </si>
  <si>
    <t>FP7123</t>
  </si>
  <si>
    <r>
      <t xml:space="preserve">Shampooing Global Therapy </t>
    </r>
    <r>
      <rPr>
        <b/>
        <sz val="9"/>
        <color indexed="10"/>
        <rFont val="Arial"/>
        <family val="2"/>
      </rPr>
      <t>NEW</t>
    </r>
  </si>
  <si>
    <t>FP7124</t>
  </si>
  <si>
    <r>
      <t xml:space="preserve">Shampooing Pureté DETOX </t>
    </r>
    <r>
      <rPr>
        <b/>
        <sz val="9"/>
        <color indexed="10"/>
        <rFont val="Arial"/>
        <family val="2"/>
      </rPr>
      <t>NEW</t>
    </r>
  </si>
  <si>
    <t>8436534964631</t>
  </si>
  <si>
    <t>FP7210</t>
  </si>
  <si>
    <t>FP7233</t>
  </si>
  <si>
    <t xml:space="preserve">Lait Glossy Color </t>
  </si>
  <si>
    <t>8436534961739</t>
  </si>
  <si>
    <t>FP7248</t>
  </si>
  <si>
    <r>
      <t xml:space="preserve">Masque Calm Active </t>
    </r>
    <r>
      <rPr>
        <b/>
        <sz val="9"/>
        <color indexed="10"/>
        <rFont val="Arial"/>
        <family val="2"/>
      </rPr>
      <t>NEW</t>
    </r>
  </si>
  <si>
    <t>8436534964730</t>
  </si>
  <si>
    <t>FP7246</t>
  </si>
  <si>
    <r>
      <t xml:space="preserve">Masque Vitalité DETOX </t>
    </r>
    <r>
      <rPr>
        <b/>
        <sz val="9"/>
        <color indexed="10"/>
        <rFont val="Arial"/>
        <family val="2"/>
      </rPr>
      <t>NEW</t>
    </r>
  </si>
  <si>
    <t>8436534964679</t>
  </si>
  <si>
    <t>8436534964716</t>
  </si>
  <si>
    <r>
      <t xml:space="preserve">Spray Energie DETOX </t>
    </r>
    <r>
      <rPr>
        <b/>
        <sz val="9"/>
        <color indexed="10"/>
        <rFont val="Arial"/>
        <family val="2"/>
      </rPr>
      <t>NEW</t>
    </r>
  </si>
  <si>
    <t>FP7247</t>
  </si>
  <si>
    <t>8436534964617</t>
  </si>
  <si>
    <t>FP6118</t>
  </si>
  <si>
    <t>8436534964655</t>
  </si>
  <si>
    <t>FP6216</t>
  </si>
  <si>
    <t>8436534964693</t>
  </si>
  <si>
    <t>Huile sublime Oléo active</t>
  </si>
  <si>
    <t>8436534962842</t>
  </si>
  <si>
    <t>8436534960565</t>
  </si>
  <si>
    <t>FP7313</t>
  </si>
  <si>
    <t>8436534964105</t>
  </si>
  <si>
    <t>8436534962644</t>
  </si>
  <si>
    <r>
      <t xml:space="preserve">Soin Booster Doré Miel </t>
    </r>
    <r>
      <rPr>
        <sz val="9"/>
        <rFont val="Arial"/>
        <family val="2"/>
      </rPr>
      <t>(2 Ors) Couleurs Précieuses</t>
    </r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</si>
</sst>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&quot; F&quot;;\-#,##0&quot; F&quot;"/>
    <numFmt numFmtId="181" formatCode="#,##0&quot; F&quot;;[Red]\-#,##0&quot; F&quot;"/>
    <numFmt numFmtId="182" formatCode="#,##0.00&quot; F&quot;;\-#,##0.00&quot; F&quot;"/>
    <numFmt numFmtId="183" formatCode="#,##0.00&quot; F&quot;;[Red]\-#,##0.00&quot; F&quot;"/>
    <numFmt numFmtId="184" formatCode="_-* #,##0&quot; F&quot;_-;\-* #,##0&quot; F&quot;_-;_-* &quot;-&quot;&quot; F&quot;_-;_-@_-"/>
    <numFmt numFmtId="185" formatCode="_-* #,##0_ _F_-;\-* #,##0_ _F_-;_-* &quot;-&quot;_ _F_-;_-@_-"/>
    <numFmt numFmtId="186" formatCode="_-* #,##0.00&quot; F&quot;_-;\-* #,##0.00&quot; F&quot;_-;_-* &quot;-&quot;??&quot; F&quot;_-;_-@_-"/>
    <numFmt numFmtId="187" formatCode="_-* #,##0.00_ _F_-;\-* #,##0.00_ _F_-;_-* &quot;-&quot;??_ _F_-;_-@_-"/>
    <numFmt numFmtId="188" formatCode="_-* #,##0.00[$€]_-;\-* #,##0.00[$€]_-;_-* &quot;-&quot;??[$€]_-;_-@_-"/>
    <numFmt numFmtId="189" formatCode="_-* #,##0.00\ [$€-81D]_-;\-* #,##0.00\ [$€-81D]_-;_-* &quot;-&quot;??\ [$€-81D]_-;_-@_-"/>
    <numFmt numFmtId="190" formatCode="#,##0.00\ &quot;€&quot;;[Red]#,##0.00\ &quot;€&quot;"/>
    <numFmt numFmtId="191" formatCode="#,##0.00;[Red]#,##0.00"/>
    <numFmt numFmtId="192" formatCode="#,##0;[Red]#,##0"/>
    <numFmt numFmtId="193" formatCode="0;[Red]0"/>
    <numFmt numFmtId="194" formatCode="&quot;Vrai&quot;;&quot;Vrai&quot;;&quot;Faux&quot;"/>
    <numFmt numFmtId="195" formatCode="&quot;Actif&quot;;&quot;Actif&quot;;&quot;Inactif&quot;"/>
    <numFmt numFmtId="196" formatCode="[$€-2]\ #,##0.00_);[Red]\([$€-2]\ #,##0.00\)"/>
    <numFmt numFmtId="197" formatCode="[$€-80C]\ #,##0.00;[$€-80C]\ \-#,##0.00"/>
    <numFmt numFmtId="198" formatCode="&quot;€&quot;\ #,##0.00"/>
    <numFmt numFmtId="199" formatCode="#,##0.00\ [$€-1];[Red]\-#,##0.00\ [$€-1]"/>
    <numFmt numFmtId="200" formatCode="_-* #,##0.00[$€]_-;\-* #,##0.00[$€]_-;_-* \-??[$€]_-;_-@_-"/>
    <numFmt numFmtId="201" formatCode="[$€-80C]\ #,##0.0;[$€-80C]\ \-#,##0.0"/>
    <numFmt numFmtId="202" formatCode="_-* #,##0.00\ [$€-803]_-;\-* #,##0.00\ [$€-803]_-;_-* &quot;-&quot;??\ [$€-803]_-;_-@_-"/>
    <numFmt numFmtId="203" formatCode="[$-80C]dddd\ d\ mmmm\ yyyy"/>
  </numFmts>
  <fonts count="7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Charcoal"/>
      <family val="0"/>
    </font>
    <font>
      <i/>
      <sz val="8"/>
      <name val="Charcoal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9"/>
      <name val="Charcoal"/>
      <family val="0"/>
    </font>
    <font>
      <sz val="8"/>
      <name val="Geneva"/>
      <family val="0"/>
    </font>
    <font>
      <b/>
      <i/>
      <sz val="9"/>
      <name val="Charcoal"/>
      <family val="0"/>
    </font>
    <font>
      <b/>
      <u val="single"/>
      <sz val="14"/>
      <name val="Charcoal"/>
      <family val="0"/>
    </font>
    <font>
      <u val="single"/>
      <sz val="14"/>
      <name val="Charcoal"/>
      <family val="0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color indexed="6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b/>
      <i/>
      <sz val="16"/>
      <name val="Charcoal"/>
      <family val="0"/>
    </font>
    <font>
      <sz val="9"/>
      <color indexed="10"/>
      <name val="Arial"/>
      <family val="2"/>
    </font>
    <font>
      <b/>
      <sz val="16"/>
      <name val="Arial"/>
      <family val="2"/>
    </font>
    <font>
      <b/>
      <sz val="16"/>
      <name val="Charco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46"/>
      <name val="Arial"/>
      <family val="2"/>
    </font>
    <font>
      <b/>
      <sz val="9"/>
      <color indexed="21"/>
      <name val="Arial"/>
      <family val="2"/>
    </font>
    <font>
      <b/>
      <sz val="20"/>
      <color indexed="10"/>
      <name val="Times New Roman"/>
      <family val="1"/>
    </font>
    <font>
      <b/>
      <sz val="9"/>
      <color indexed="10"/>
      <name val="Charco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CC99FF"/>
      <name val="Arial"/>
      <family val="2"/>
    </font>
    <font>
      <b/>
      <sz val="9"/>
      <color rgb="FF00B050"/>
      <name val="Arial"/>
      <family val="2"/>
    </font>
    <font>
      <b/>
      <sz val="20"/>
      <color rgb="FFFF0000"/>
      <name val="Times New Roman"/>
      <family val="1"/>
    </font>
    <font>
      <b/>
      <sz val="9"/>
      <color rgb="FFFF0000"/>
      <name val="Charcoal"/>
      <family val="0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99FF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 diagonalUp="1">
      <left style="medium"/>
      <right>
        <color indexed="63"/>
      </right>
      <top style="medium"/>
      <bottom style="thin"/>
      <diagonal style="thin"/>
    </border>
    <border diagonalUp="1">
      <left style="medium"/>
      <right>
        <color indexed="63"/>
      </right>
      <top style="thin"/>
      <bottom style="thin"/>
      <diagonal style="thin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 style="medium"/>
      <right>
        <color indexed="63"/>
      </right>
      <top style="medium"/>
      <bottom style="medium"/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188" fontId="0" fillId="0" borderId="0" applyFont="0" applyFill="0" applyBorder="0" applyAlignment="0" applyProtection="0"/>
    <xf numFmtId="0" fontId="5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188" fontId="15" fillId="0" borderId="10" xfId="43" applyFont="1" applyBorder="1" applyAlignment="1">
      <alignment horizontal="center" vertical="center"/>
    </xf>
    <xf numFmtId="0" fontId="15" fillId="0" borderId="10" xfId="43" applyNumberFormat="1" applyFont="1" applyBorder="1" applyAlignment="1">
      <alignment horizontal="center" vertical="center"/>
    </xf>
    <xf numFmtId="189" fontId="15" fillId="0" borderId="11" xfId="43" applyNumberFormat="1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188" fontId="15" fillId="33" borderId="10" xfId="43" applyFont="1" applyFill="1" applyBorder="1" applyAlignment="1">
      <alignment horizontal="center" vertical="center"/>
    </xf>
    <xf numFmtId="0" fontId="15" fillId="33" borderId="10" xfId="43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88" fontId="16" fillId="0" borderId="10" xfId="43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88" fontId="15" fillId="0" borderId="12" xfId="43" applyFont="1" applyBorder="1" applyAlignment="1">
      <alignment horizontal="center" vertical="center"/>
    </xf>
    <xf numFmtId="0" fontId="15" fillId="0" borderId="12" xfId="43" applyNumberFormat="1" applyFont="1" applyBorder="1" applyAlignment="1">
      <alignment horizontal="center" vertical="center"/>
    </xf>
    <xf numFmtId="197" fontId="15" fillId="0" borderId="13" xfId="43" applyNumberFormat="1" applyFont="1" applyBorder="1" applyAlignment="1">
      <alignment horizontal="right" vertical="center"/>
    </xf>
    <xf numFmtId="189" fontId="15" fillId="0" borderId="10" xfId="43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88" fontId="15" fillId="0" borderId="14" xfId="43" applyFont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3" fillId="34" borderId="14" xfId="43" applyNumberFormat="1" applyFont="1" applyFill="1" applyBorder="1" applyAlignment="1">
      <alignment horizontal="center" vertical="center"/>
    </xf>
    <xf numFmtId="0" fontId="14" fillId="0" borderId="16" xfId="43" applyNumberFormat="1" applyFont="1" applyBorder="1" applyAlignment="1">
      <alignment horizontal="center" vertical="center" wrapText="1"/>
    </xf>
    <xf numFmtId="188" fontId="14" fillId="0" borderId="16" xfId="43" applyFont="1" applyBorder="1" applyAlignment="1">
      <alignment horizontal="center" vertical="center" wrapText="1"/>
    </xf>
    <xf numFmtId="188" fontId="23" fillId="0" borderId="17" xfId="43" applyFont="1" applyBorder="1" applyAlignment="1">
      <alignment horizontal="center" vertical="center" wrapText="1"/>
    </xf>
    <xf numFmtId="188" fontId="14" fillId="0" borderId="18" xfId="43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188" fontId="14" fillId="0" borderId="19" xfId="43" applyFont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left" vertical="center"/>
    </xf>
    <xf numFmtId="0" fontId="13" fillId="34" borderId="14" xfId="43" applyNumberFormat="1" applyFont="1" applyFill="1" applyBorder="1" applyAlignment="1">
      <alignment horizontal="left" vertical="center"/>
    </xf>
    <xf numFmtId="0" fontId="68" fillId="34" borderId="1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188" fontId="15" fillId="0" borderId="0" xfId="43" applyFont="1" applyBorder="1" applyAlignment="1">
      <alignment horizontal="center" vertical="center"/>
    </xf>
    <xf numFmtId="0" fontId="15" fillId="0" borderId="20" xfId="43" applyNumberFormat="1" applyFont="1" applyBorder="1" applyAlignment="1">
      <alignment horizontal="center" vertical="center"/>
    </xf>
    <xf numFmtId="189" fontId="15" fillId="0" borderId="20" xfId="43" applyNumberFormat="1" applyFont="1" applyBorder="1" applyAlignment="1">
      <alignment horizontal="center" vertical="center"/>
    </xf>
    <xf numFmtId="197" fontId="15" fillId="0" borderId="20" xfId="43" applyNumberFormat="1" applyFont="1" applyBorder="1" applyAlignment="1">
      <alignment horizontal="right" vertical="center"/>
    </xf>
    <xf numFmtId="0" fontId="13" fillId="0" borderId="21" xfId="43" applyNumberFormat="1" applyFont="1" applyBorder="1" applyAlignment="1">
      <alignment horizontal="center" vertical="center"/>
    </xf>
    <xf numFmtId="197" fontId="15" fillId="0" borderId="22" xfId="43" applyNumberFormat="1" applyFont="1" applyBorder="1" applyAlignment="1">
      <alignment horizontal="right" vertical="center"/>
    </xf>
    <xf numFmtId="0" fontId="68" fillId="34" borderId="14" xfId="0" applyFont="1" applyFill="1" applyBorder="1" applyAlignment="1">
      <alignment horizontal="center" vertical="center"/>
    </xf>
    <xf numFmtId="189" fontId="15" fillId="0" borderId="12" xfId="43" applyNumberFormat="1" applyFont="1" applyBorder="1" applyAlignment="1">
      <alignment horizontal="center" vertical="center"/>
    </xf>
    <xf numFmtId="0" fontId="13" fillId="0" borderId="23" xfId="0" applyFont="1" applyFill="1" applyBorder="1" applyAlignment="1">
      <alignment vertical="center"/>
    </xf>
    <xf numFmtId="0" fontId="13" fillId="34" borderId="14" xfId="0" applyFont="1" applyFill="1" applyBorder="1" applyAlignment="1">
      <alignment horizontal="right" vertical="center"/>
    </xf>
    <xf numFmtId="0" fontId="13" fillId="34" borderId="14" xfId="43" applyNumberFormat="1" applyFont="1" applyFill="1" applyBorder="1" applyAlignment="1">
      <alignment horizontal="right" vertical="center"/>
    </xf>
    <xf numFmtId="0" fontId="69" fillId="0" borderId="24" xfId="43" applyNumberFormat="1" applyFont="1" applyFill="1" applyBorder="1" applyAlignment="1">
      <alignment horizontal="center" vertical="center"/>
    </xf>
    <xf numFmtId="197" fontId="69" fillId="0" borderId="25" xfId="43" applyNumberFormat="1" applyFont="1" applyBorder="1" applyAlignment="1">
      <alignment horizontal="right" vertical="center"/>
    </xf>
    <xf numFmtId="188" fontId="15" fillId="0" borderId="10" xfId="43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vertical="center"/>
    </xf>
    <xf numFmtId="0" fontId="13" fillId="0" borderId="27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21" xfId="43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9" xfId="43" applyNumberFormat="1" applyFont="1" applyFill="1" applyBorder="1" applyAlignment="1" applyProtection="1">
      <alignment horizontal="center" vertical="center"/>
      <protection/>
    </xf>
    <xf numFmtId="0" fontId="13" fillId="0" borderId="30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1" xfId="43" applyNumberFormat="1" applyFont="1" applyFill="1" applyBorder="1" applyAlignment="1" applyProtection="1">
      <alignment horizontal="center" vertical="center"/>
      <protection/>
    </xf>
    <xf numFmtId="0" fontId="15" fillId="0" borderId="32" xfId="0" applyFont="1" applyFill="1" applyBorder="1" applyAlignment="1">
      <alignment vertical="center"/>
    </xf>
    <xf numFmtId="0" fontId="13" fillId="0" borderId="21" xfId="43" applyNumberFormat="1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>
      <alignment horizontal="center" vertical="center"/>
    </xf>
    <xf numFmtId="0" fontId="15" fillId="0" borderId="10" xfId="43" applyNumberFormat="1" applyFont="1" applyFill="1" applyBorder="1" applyAlignment="1">
      <alignment horizontal="center" vertical="center"/>
    </xf>
    <xf numFmtId="189" fontId="15" fillId="0" borderId="11" xfId="43" applyNumberFormat="1" applyFont="1" applyFill="1" applyBorder="1" applyAlignment="1">
      <alignment horizontal="center" vertical="center"/>
    </xf>
    <xf numFmtId="197" fontId="15" fillId="0" borderId="13" xfId="43" applyNumberFormat="1" applyFont="1" applyFill="1" applyBorder="1" applyAlignment="1">
      <alignment horizontal="right" vertical="center"/>
    </xf>
    <xf numFmtId="0" fontId="15" fillId="0" borderId="33" xfId="0" applyFont="1" applyFill="1" applyBorder="1" applyAlignment="1">
      <alignment vertical="center"/>
    </xf>
    <xf numFmtId="0" fontId="15" fillId="0" borderId="33" xfId="0" applyFont="1" applyFill="1" applyBorder="1" applyAlignment="1">
      <alignment horizontal="center" vertical="center"/>
    </xf>
    <xf numFmtId="188" fontId="15" fillId="0" borderId="33" xfId="43" applyFont="1" applyFill="1" applyBorder="1" applyAlignment="1">
      <alignment horizontal="center" vertical="center"/>
    </xf>
    <xf numFmtId="0" fontId="15" fillId="0" borderId="33" xfId="43" applyNumberFormat="1" applyFont="1" applyFill="1" applyBorder="1" applyAlignment="1">
      <alignment horizontal="center" vertical="center"/>
    </xf>
    <xf numFmtId="189" fontId="15" fillId="0" borderId="34" xfId="43" applyNumberFormat="1" applyFont="1" applyFill="1" applyBorder="1" applyAlignment="1">
      <alignment horizontal="center" vertical="center"/>
    </xf>
    <xf numFmtId="0" fontId="13" fillId="0" borderId="35" xfId="43" applyNumberFormat="1" applyFont="1" applyFill="1" applyBorder="1" applyAlignment="1">
      <alignment horizontal="center" vertical="center"/>
    </xf>
    <xf numFmtId="197" fontId="15" fillId="0" borderId="36" xfId="43" applyNumberFormat="1" applyFont="1" applyFill="1" applyBorder="1" applyAlignment="1">
      <alignment horizontal="right" vertical="center"/>
    </xf>
    <xf numFmtId="188" fontId="15" fillId="0" borderId="10" xfId="43" applyFont="1" applyBorder="1" applyAlignment="1">
      <alignment horizontal="center" vertical="center"/>
    </xf>
    <xf numFmtId="0" fontId="15" fillId="0" borderId="10" xfId="43" applyNumberFormat="1" applyFont="1" applyBorder="1" applyAlignment="1">
      <alignment horizontal="center" vertical="center"/>
    </xf>
    <xf numFmtId="0" fontId="13" fillId="0" borderId="21" xfId="43" applyNumberFormat="1" applyFont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201" fontId="13" fillId="34" borderId="15" xfId="0" applyNumberFormat="1" applyFont="1" applyFill="1" applyBorder="1" applyAlignment="1">
      <alignment horizontal="center" vertical="center"/>
    </xf>
    <xf numFmtId="188" fontId="10" fillId="0" borderId="25" xfId="43" applyFont="1" applyBorder="1" applyAlignment="1">
      <alignment horizontal="center" vertical="center" wrapText="1"/>
    </xf>
    <xf numFmtId="49" fontId="4" fillId="0" borderId="37" xfId="43" applyNumberFormat="1" applyFont="1" applyBorder="1" applyAlignment="1">
      <alignment horizontal="left" vertical="center"/>
    </xf>
    <xf numFmtId="49" fontId="15" fillId="34" borderId="15" xfId="43" applyNumberFormat="1" applyFont="1" applyFill="1" applyBorder="1" applyAlignment="1">
      <alignment horizontal="left" vertical="center"/>
    </xf>
    <xf numFmtId="49" fontId="4" fillId="0" borderId="38" xfId="43" applyNumberFormat="1" applyFont="1" applyBorder="1" applyAlignment="1">
      <alignment horizontal="left" vertical="center"/>
    </xf>
    <xf numFmtId="8" fontId="17" fillId="0" borderId="39" xfId="0" applyNumberFormat="1" applyFont="1" applyBorder="1" applyAlignment="1">
      <alignment horizontal="right" vertical="center"/>
    </xf>
    <xf numFmtId="8" fontId="19" fillId="0" borderId="39" xfId="0" applyNumberFormat="1" applyFont="1" applyBorder="1" applyAlignment="1">
      <alignment horizontal="right" vertical="center"/>
    </xf>
    <xf numFmtId="0" fontId="17" fillId="0" borderId="36" xfId="0" applyFont="1" applyBorder="1" applyAlignment="1">
      <alignment horizontal="left" vertical="center"/>
    </xf>
    <xf numFmtId="0" fontId="19" fillId="0" borderId="36" xfId="0" applyFont="1" applyBorder="1" applyAlignment="1">
      <alignment horizontal="left" vertical="center"/>
    </xf>
    <xf numFmtId="0" fontId="21" fillId="0" borderId="0" xfId="0" applyFont="1" applyBorder="1" applyAlignment="1" applyProtection="1">
      <alignment vertical="center" shrinkToFit="1"/>
      <protection locked="0"/>
    </xf>
    <xf numFmtId="0" fontId="21" fillId="0" borderId="40" xfId="0" applyFont="1" applyBorder="1" applyAlignment="1" applyProtection="1">
      <alignment vertical="center" shrinkToFit="1"/>
      <protection locked="0"/>
    </xf>
    <xf numFmtId="0" fontId="70" fillId="0" borderId="0" xfId="0" applyFont="1" applyBorder="1" applyAlignment="1">
      <alignment vertical="center"/>
    </xf>
    <xf numFmtId="49" fontId="8" fillId="0" borderId="37" xfId="43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88" fontId="4" fillId="0" borderId="0" xfId="43" applyFont="1" applyAlignment="1">
      <alignment horizontal="center" vertical="center"/>
    </xf>
    <xf numFmtId="0" fontId="4" fillId="0" borderId="0" xfId="43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201" fontId="15" fillId="34" borderId="15" xfId="43" applyNumberFormat="1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71" fillId="0" borderId="41" xfId="0" applyFont="1" applyFill="1" applyBorder="1" applyAlignment="1">
      <alignment horizontal="center" vertical="center"/>
    </xf>
    <xf numFmtId="0" fontId="69" fillId="0" borderId="41" xfId="0" applyFont="1" applyFill="1" applyBorder="1" applyAlignment="1">
      <alignment horizontal="right" vertical="center"/>
    </xf>
    <xf numFmtId="0" fontId="8" fillId="0" borderId="26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8" fontId="4" fillId="0" borderId="10" xfId="43" applyFont="1" applyBorder="1" applyAlignment="1">
      <alignment horizontal="center" vertical="center"/>
    </xf>
    <xf numFmtId="0" fontId="4" fillId="0" borderId="10" xfId="43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88" fontId="4" fillId="0" borderId="0" xfId="43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40" xfId="0" applyFont="1" applyFill="1" applyBorder="1" applyAlignment="1">
      <alignment vertical="center"/>
    </xf>
    <xf numFmtId="188" fontId="4" fillId="0" borderId="0" xfId="43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43" applyNumberFormat="1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201" fontId="15" fillId="0" borderId="15" xfId="43" applyNumberFormat="1" applyFont="1" applyFill="1" applyBorder="1" applyAlignment="1">
      <alignment horizontal="center" vertical="center"/>
    </xf>
    <xf numFmtId="201" fontId="72" fillId="0" borderId="42" xfId="43" applyNumberFormat="1" applyFont="1" applyBorder="1" applyAlignment="1">
      <alignment horizontal="center" vertical="center"/>
    </xf>
    <xf numFmtId="201" fontId="15" fillId="0" borderId="43" xfId="43" applyNumberFormat="1" applyFont="1" applyBorder="1" applyAlignment="1">
      <alignment horizontal="center" vertical="center"/>
    </xf>
    <xf numFmtId="201" fontId="15" fillId="0" borderId="44" xfId="43" applyNumberFormat="1" applyFont="1" applyBorder="1" applyAlignment="1">
      <alignment horizontal="center" vertical="center"/>
    </xf>
    <xf numFmtId="201" fontId="15" fillId="0" borderId="45" xfId="43" applyNumberFormat="1" applyFont="1" applyBorder="1" applyAlignment="1">
      <alignment horizontal="center" vertical="center"/>
    </xf>
    <xf numFmtId="201" fontId="15" fillId="0" borderId="46" xfId="43" applyNumberFormat="1" applyFont="1" applyBorder="1" applyAlignment="1">
      <alignment horizontal="center" vertical="center"/>
    </xf>
    <xf numFmtId="201" fontId="15" fillId="0" borderId="47" xfId="43" applyNumberFormat="1" applyFont="1" applyBorder="1" applyAlignment="1">
      <alignment horizontal="center" vertical="center"/>
    </xf>
    <xf numFmtId="197" fontId="15" fillId="0" borderId="20" xfId="43" applyNumberFormat="1" applyFont="1" applyBorder="1" applyAlignment="1">
      <alignment horizontal="center" vertical="center"/>
    </xf>
    <xf numFmtId="0" fontId="13" fillId="0" borderId="26" xfId="0" applyFont="1" applyFill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188" fontId="15" fillId="0" borderId="10" xfId="44" applyNumberFormat="1" applyFont="1" applyFill="1" applyBorder="1" applyAlignment="1">
      <alignment horizontal="center" vertical="center"/>
    </xf>
    <xf numFmtId="0" fontId="15" fillId="0" borderId="10" xfId="44" applyNumberFormat="1" applyFont="1" applyFill="1" applyBorder="1" applyAlignment="1">
      <alignment horizontal="center" vertical="center"/>
    </xf>
    <xf numFmtId="189" fontId="15" fillId="0" borderId="11" xfId="44" applyNumberFormat="1" applyFont="1" applyFill="1" applyBorder="1" applyAlignment="1">
      <alignment horizontal="center" vertical="center"/>
    </xf>
    <xf numFmtId="0" fontId="13" fillId="0" borderId="21" xfId="44" applyNumberFormat="1" applyFont="1" applyFill="1" applyBorder="1" applyAlignment="1">
      <alignment horizontal="center" vertical="center"/>
    </xf>
    <xf numFmtId="197" fontId="15" fillId="0" borderId="22" xfId="44" applyNumberFormat="1" applyFont="1" applyFill="1" applyBorder="1" applyAlignment="1">
      <alignment horizontal="right" vertical="center"/>
    </xf>
    <xf numFmtId="188" fontId="15" fillId="0" borderId="10" xfId="44" applyNumberFormat="1" applyFont="1" applyFill="1" applyBorder="1" applyAlignment="1">
      <alignment horizontal="center" vertical="center"/>
    </xf>
    <xf numFmtId="0" fontId="15" fillId="0" borderId="10" xfId="44" applyNumberFormat="1" applyFont="1" applyFill="1" applyBorder="1" applyAlignment="1">
      <alignment horizontal="center" vertical="center"/>
    </xf>
    <xf numFmtId="0" fontId="13" fillId="0" borderId="21" xfId="44" applyNumberFormat="1" applyFont="1" applyFill="1" applyBorder="1" applyAlignment="1">
      <alignment horizontal="center" vertical="center"/>
    </xf>
    <xf numFmtId="197" fontId="15" fillId="0" borderId="44" xfId="44" applyNumberFormat="1" applyFont="1" applyFill="1" applyBorder="1" applyAlignment="1">
      <alignment horizontal="center" vertical="center"/>
    </xf>
    <xf numFmtId="188" fontId="8" fillId="0" borderId="37" xfId="43" applyFont="1" applyBorder="1" applyAlignment="1">
      <alignment horizontal="center" vertical="center"/>
    </xf>
    <xf numFmtId="201" fontId="15" fillId="0" borderId="37" xfId="44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vertical="center"/>
    </xf>
    <xf numFmtId="49" fontId="8" fillId="0" borderId="37" xfId="43" applyNumberFormat="1" applyFont="1" applyFill="1" applyBorder="1" applyAlignment="1">
      <alignment horizontal="center" vertical="center" wrapText="1"/>
    </xf>
    <xf numFmtId="0" fontId="21" fillId="0" borderId="48" xfId="0" applyFont="1" applyBorder="1" applyAlignment="1" applyProtection="1">
      <alignment horizontal="left" vertical="center" shrinkToFit="1"/>
      <protection locked="0"/>
    </xf>
    <xf numFmtId="0" fontId="21" fillId="0" borderId="49" xfId="0" applyFont="1" applyBorder="1" applyAlignment="1" applyProtection="1">
      <alignment horizontal="left" vertical="center" shrinkToFit="1"/>
      <protection locked="0"/>
    </xf>
    <xf numFmtId="0" fontId="21" fillId="0" borderId="50" xfId="0" applyFont="1" applyBorder="1" applyAlignment="1" applyProtection="1">
      <alignment horizontal="left" vertical="center" shrinkToFit="1"/>
      <protection locked="0"/>
    </xf>
    <xf numFmtId="0" fontId="21" fillId="0" borderId="51" xfId="0" applyFont="1" applyBorder="1" applyAlignment="1" applyProtection="1">
      <alignment horizontal="left" vertical="center" shrinkToFit="1"/>
      <protection locked="0"/>
    </xf>
    <xf numFmtId="0" fontId="21" fillId="0" borderId="52" xfId="0" applyFont="1" applyBorder="1" applyAlignment="1" applyProtection="1">
      <alignment horizontal="left" vertical="center" shrinkToFit="1"/>
      <protection locked="0"/>
    </xf>
    <xf numFmtId="0" fontId="21" fillId="0" borderId="53" xfId="0" applyFont="1" applyBorder="1" applyAlignment="1" applyProtection="1">
      <alignment horizontal="left" vertical="center" shrinkToFit="1"/>
      <protection locked="0"/>
    </xf>
    <xf numFmtId="0" fontId="21" fillId="0" borderId="54" xfId="0" applyFont="1" applyBorder="1" applyAlignment="1" applyProtection="1">
      <alignment horizontal="left" vertical="center" shrinkToFit="1"/>
      <protection locked="0"/>
    </xf>
    <xf numFmtId="0" fontId="21" fillId="0" borderId="55" xfId="0" applyFont="1" applyBorder="1" applyAlignment="1" applyProtection="1">
      <alignment horizontal="left" vertical="center" shrinkToFit="1"/>
      <protection locked="0"/>
    </xf>
    <xf numFmtId="0" fontId="21" fillId="0" borderId="56" xfId="0" applyFont="1" applyBorder="1" applyAlignment="1" applyProtection="1">
      <alignment horizontal="left" vertical="center" shrinkToFit="1"/>
      <protection locked="0"/>
    </xf>
    <xf numFmtId="14" fontId="8" fillId="0" borderId="57" xfId="0" applyNumberFormat="1" applyFont="1" applyFill="1" applyBorder="1" applyAlignment="1">
      <alignment horizontal="left" vertical="center"/>
    </xf>
    <xf numFmtId="0" fontId="8" fillId="0" borderId="57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70" fillId="0" borderId="58" xfId="0" applyFont="1" applyBorder="1" applyAlignment="1">
      <alignment horizontal="left" vertical="center"/>
    </xf>
    <xf numFmtId="0" fontId="70" fillId="0" borderId="59" xfId="0" applyFont="1" applyBorder="1" applyAlignment="1">
      <alignment horizontal="left" vertical="center"/>
    </xf>
    <xf numFmtId="0" fontId="70" fillId="0" borderId="60" xfId="0" applyFont="1" applyBorder="1" applyAlignment="1">
      <alignment horizontal="left" vertical="center"/>
    </xf>
    <xf numFmtId="0" fontId="26" fillId="0" borderId="0" xfId="43" applyNumberFormat="1" applyFont="1" applyBorder="1" applyAlignment="1">
      <alignment horizontal="right" vertical="center"/>
    </xf>
    <xf numFmtId="0" fontId="26" fillId="0" borderId="20" xfId="43" applyNumberFormat="1" applyFont="1" applyBorder="1" applyAlignment="1">
      <alignment horizontal="right" vertical="center"/>
    </xf>
    <xf numFmtId="14" fontId="28" fillId="0" borderId="20" xfId="0" applyNumberFormat="1" applyFont="1" applyBorder="1" applyAlignment="1">
      <alignment horizontal="left" vertical="center"/>
    </xf>
    <xf numFmtId="14" fontId="29" fillId="0" borderId="0" xfId="43" applyNumberFormat="1" applyFont="1" applyBorder="1" applyAlignment="1">
      <alignment horizontal="left" vertical="center"/>
    </xf>
    <xf numFmtId="198" fontId="24" fillId="0" borderId="39" xfId="0" applyNumberFormat="1" applyFont="1" applyBorder="1" applyAlignment="1">
      <alignment horizontal="right" vertical="center"/>
    </xf>
    <xf numFmtId="198" fontId="24" fillId="0" borderId="36" xfId="0" applyNumberFormat="1" applyFont="1" applyBorder="1" applyAlignment="1">
      <alignment horizontal="right" vertical="center"/>
    </xf>
    <xf numFmtId="198" fontId="18" fillId="0" borderId="39" xfId="0" applyNumberFormat="1" applyFont="1" applyBorder="1" applyAlignment="1">
      <alignment horizontal="right" vertical="center"/>
    </xf>
    <xf numFmtId="198" fontId="18" fillId="0" borderId="36" xfId="0" applyNumberFormat="1" applyFont="1" applyBorder="1" applyAlignment="1">
      <alignment horizontal="right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4229100</xdr:colOff>
      <xdr:row>0</xdr:row>
      <xdr:rowOff>0</xdr:rowOff>
    </xdr:from>
    <xdr:to>
      <xdr:col>2</xdr:col>
      <xdr:colOff>619125</xdr:colOff>
      <xdr:row>1</xdr:row>
      <xdr:rowOff>28575</xdr:rowOff>
    </xdr:to>
    <xdr:pic>
      <xdr:nvPicPr>
        <xdr:cNvPr id="1" name="Picture 3" descr="Logo-Franck-Provost-110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43475" y="0"/>
          <a:ext cx="1543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au2" displayName="Tableau2" ref="A2:J115" comment="" totalsRowShown="0">
  <autoFilter ref="A2:J115"/>
  <tableColumns count="10">
    <tableColumn id="1" name="Code_x000A_Article"/>
    <tableColumn id="2" name="Désignation"/>
    <tableColumn id="3" name="Contenance"/>
    <tableColumn id="4" name="Prix_x000A_HTVA_x000A_€"/>
    <tableColumn id="5" name="Qu._x000A_par_x000A_boîte"/>
    <tableColumn id="6" name="Prix par boîte"/>
    <tableColumn id="7" name="Quantité_x000A_commandée_x000A_Nbre de boîtes"/>
    <tableColumn id="8" name="Total"/>
    <tableColumn id="9" name="P. Vente Conseillé_x000A_Coeff."/>
    <tableColumn id="10" name="Code barre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8"/>
  <sheetViews>
    <sheetView showGridLines="0" tabSelected="1" zoomScale="120" zoomScaleNormal="120" zoomScaleSheetLayoutView="100" workbookViewId="0" topLeftCell="A1">
      <pane ySplit="2" topLeftCell="A3" activePane="bottomLeft" state="frozen"/>
      <selection pane="topLeft" activeCell="A1" sqref="A1"/>
      <selection pane="bottomLeft" activeCell="G4" sqref="G4"/>
    </sheetView>
  </sheetViews>
  <sheetFormatPr defaultColWidth="10.875" defaultRowHeight="12"/>
  <cols>
    <col min="1" max="1" width="9.375" style="115" customWidth="1"/>
    <col min="2" max="2" width="67.625" style="100" bestFit="1" customWidth="1"/>
    <col min="3" max="3" width="11.25390625" style="96" customWidth="1"/>
    <col min="4" max="4" width="8.375" style="97" customWidth="1"/>
    <col min="5" max="5" width="6.375" style="98" customWidth="1"/>
    <col min="6" max="6" width="10.125" style="98" customWidth="1"/>
    <col min="7" max="7" width="10.625" style="97" customWidth="1"/>
    <col min="8" max="8" width="10.875" style="97" customWidth="1"/>
    <col min="9" max="9" width="9.375" style="97" customWidth="1"/>
    <col min="10" max="10" width="21.625" style="97" bestFit="1" customWidth="1"/>
    <col min="11" max="11" width="11.375" style="99" customWidth="1"/>
    <col min="12" max="16384" width="10.875" style="100" customWidth="1"/>
  </cols>
  <sheetData>
    <row r="1" spans="1:2" ht="31.5" customHeight="1" thickBot="1">
      <c r="A1" s="153">
        <v>41353</v>
      </c>
      <c r="B1" s="154"/>
    </row>
    <row r="2" spans="1:10" s="96" customFormat="1" ht="43.5" customHeight="1">
      <c r="A2" s="30" t="s">
        <v>40</v>
      </c>
      <c r="B2" s="24" t="s">
        <v>0</v>
      </c>
      <c r="C2" s="24" t="s">
        <v>19</v>
      </c>
      <c r="D2" s="27" t="s">
        <v>192</v>
      </c>
      <c r="E2" s="26" t="s">
        <v>193</v>
      </c>
      <c r="F2" s="26" t="s">
        <v>25</v>
      </c>
      <c r="G2" s="28" t="s">
        <v>26</v>
      </c>
      <c r="H2" s="31" t="s">
        <v>24</v>
      </c>
      <c r="I2" s="29" t="s">
        <v>299</v>
      </c>
      <c r="J2" s="84" t="s">
        <v>191</v>
      </c>
    </row>
    <row r="3" spans="1:10" s="1" customFormat="1" ht="15.75" customHeight="1">
      <c r="A3" s="32"/>
      <c r="B3" s="47" t="s">
        <v>33</v>
      </c>
      <c r="C3" s="32"/>
      <c r="D3" s="23"/>
      <c r="E3" s="23"/>
      <c r="F3" s="23"/>
      <c r="G3" s="44">
        <f>IF((AND(0&lt;=G22&lt;=5)),0,)+IF((6&lt;=G22),1)</f>
        <v>0</v>
      </c>
      <c r="H3" s="34"/>
      <c r="I3" s="22">
        <v>2.1</v>
      </c>
      <c r="J3" s="101"/>
    </row>
    <row r="4" spans="1:10" ht="15" customHeight="1">
      <c r="A4" s="52" t="s">
        <v>52</v>
      </c>
      <c r="B4" s="58" t="s">
        <v>22</v>
      </c>
      <c r="C4" s="4" t="s">
        <v>7</v>
      </c>
      <c r="D4" s="5">
        <v>6.6</v>
      </c>
      <c r="E4" s="6">
        <v>6</v>
      </c>
      <c r="F4" s="7">
        <f aca="true" t="shared" si="0" ref="F4:F19">E4*D4</f>
        <v>39.599999999999994</v>
      </c>
      <c r="G4" s="42"/>
      <c r="H4" s="16">
        <f aca="true" t="shared" si="1" ref="H4:H19">G4*F4</f>
        <v>0</v>
      </c>
      <c r="I4" s="121">
        <f aca="true" t="shared" si="2" ref="I4:I19">D4*$I$3</f>
        <v>13.86</v>
      </c>
      <c r="J4" s="95" t="s">
        <v>328</v>
      </c>
    </row>
    <row r="5" spans="1:10" ht="15" customHeight="1">
      <c r="A5" s="52" t="s">
        <v>81</v>
      </c>
      <c r="B5" s="58" t="s">
        <v>23</v>
      </c>
      <c r="C5" s="4" t="s">
        <v>7</v>
      </c>
      <c r="D5" s="5">
        <v>6.6</v>
      </c>
      <c r="E5" s="6">
        <v>6</v>
      </c>
      <c r="F5" s="7">
        <f t="shared" si="0"/>
        <v>39.599999999999994</v>
      </c>
      <c r="G5" s="62"/>
      <c r="H5" s="16">
        <f t="shared" si="1"/>
        <v>0</v>
      </c>
      <c r="I5" s="121">
        <f t="shared" si="2"/>
        <v>13.86</v>
      </c>
      <c r="J5" s="95" t="s">
        <v>253</v>
      </c>
    </row>
    <row r="6" spans="1:10" ht="15" customHeight="1">
      <c r="A6" s="52" t="s">
        <v>247</v>
      </c>
      <c r="B6" s="58" t="s">
        <v>252</v>
      </c>
      <c r="C6" s="4" t="s">
        <v>7</v>
      </c>
      <c r="D6" s="5">
        <v>6.6</v>
      </c>
      <c r="E6" s="6">
        <v>6</v>
      </c>
      <c r="F6" s="17">
        <f t="shared" si="0"/>
        <v>39.599999999999994</v>
      </c>
      <c r="G6" s="62"/>
      <c r="H6" s="16">
        <f t="shared" si="1"/>
        <v>0</v>
      </c>
      <c r="I6" s="121">
        <f t="shared" si="2"/>
        <v>13.86</v>
      </c>
      <c r="J6" s="95" t="s">
        <v>254</v>
      </c>
    </row>
    <row r="7" spans="1:10" ht="15" customHeight="1">
      <c r="A7" s="52" t="s">
        <v>304</v>
      </c>
      <c r="B7" s="58" t="s">
        <v>251</v>
      </c>
      <c r="C7" s="4" t="s">
        <v>7</v>
      </c>
      <c r="D7" s="5">
        <v>6.6</v>
      </c>
      <c r="E7" s="6">
        <v>6</v>
      </c>
      <c r="F7" s="17">
        <f t="shared" si="0"/>
        <v>39.599999999999994</v>
      </c>
      <c r="G7" s="62"/>
      <c r="H7" s="16">
        <f t="shared" si="1"/>
        <v>0</v>
      </c>
      <c r="I7" s="121">
        <f t="shared" si="2"/>
        <v>13.86</v>
      </c>
      <c r="J7" s="95" t="s">
        <v>322</v>
      </c>
    </row>
    <row r="8" spans="1:10" ht="15" customHeight="1">
      <c r="A8" s="52" t="s">
        <v>53</v>
      </c>
      <c r="B8" s="58" t="s">
        <v>58</v>
      </c>
      <c r="C8" s="4" t="s">
        <v>7</v>
      </c>
      <c r="D8" s="5">
        <v>6.6</v>
      </c>
      <c r="E8" s="6">
        <v>6</v>
      </c>
      <c r="F8" s="17">
        <f t="shared" si="0"/>
        <v>39.599999999999994</v>
      </c>
      <c r="G8" s="62"/>
      <c r="H8" s="16">
        <f t="shared" si="1"/>
        <v>0</v>
      </c>
      <c r="I8" s="121">
        <f t="shared" si="2"/>
        <v>13.86</v>
      </c>
      <c r="J8" s="95" t="s">
        <v>255</v>
      </c>
    </row>
    <row r="9" spans="1:10" ht="15" customHeight="1">
      <c r="A9" s="52" t="s">
        <v>54</v>
      </c>
      <c r="B9" s="58" t="s">
        <v>82</v>
      </c>
      <c r="C9" s="4" t="s">
        <v>7</v>
      </c>
      <c r="D9" s="5">
        <v>7.8</v>
      </c>
      <c r="E9" s="6">
        <v>6</v>
      </c>
      <c r="F9" s="17">
        <f t="shared" si="0"/>
        <v>46.8</v>
      </c>
      <c r="G9" s="62"/>
      <c r="H9" s="16">
        <f t="shared" si="1"/>
        <v>0</v>
      </c>
      <c r="I9" s="121">
        <f t="shared" si="2"/>
        <v>16.38</v>
      </c>
      <c r="J9" s="95" t="s">
        <v>256</v>
      </c>
    </row>
    <row r="10" spans="1:10" ht="15" customHeight="1">
      <c r="A10" s="52" t="s">
        <v>55</v>
      </c>
      <c r="B10" s="58" t="s">
        <v>136</v>
      </c>
      <c r="C10" s="4" t="s">
        <v>7</v>
      </c>
      <c r="D10" s="5">
        <v>6.6</v>
      </c>
      <c r="E10" s="6">
        <v>6</v>
      </c>
      <c r="F10" s="17">
        <f t="shared" si="0"/>
        <v>39.599999999999994</v>
      </c>
      <c r="G10" s="62"/>
      <c r="H10" s="16">
        <f t="shared" si="1"/>
        <v>0</v>
      </c>
      <c r="I10" s="121">
        <f t="shared" si="2"/>
        <v>13.86</v>
      </c>
      <c r="J10" s="95" t="s">
        <v>257</v>
      </c>
    </row>
    <row r="11" spans="1:10" ht="15" customHeight="1">
      <c r="A11" s="52" t="s">
        <v>83</v>
      </c>
      <c r="B11" s="58" t="s">
        <v>135</v>
      </c>
      <c r="C11" s="4" t="s">
        <v>7</v>
      </c>
      <c r="D11" s="5">
        <v>6.6</v>
      </c>
      <c r="E11" s="6">
        <v>6</v>
      </c>
      <c r="F11" s="17">
        <f t="shared" si="0"/>
        <v>39.599999999999994</v>
      </c>
      <c r="G11" s="62"/>
      <c r="H11" s="16">
        <f t="shared" si="1"/>
        <v>0</v>
      </c>
      <c r="I11" s="121">
        <f t="shared" si="2"/>
        <v>13.86</v>
      </c>
      <c r="J11" s="95" t="s">
        <v>258</v>
      </c>
    </row>
    <row r="12" spans="1:10" ht="15" customHeight="1">
      <c r="A12" s="52" t="s">
        <v>84</v>
      </c>
      <c r="B12" s="58" t="s">
        <v>137</v>
      </c>
      <c r="C12" s="4" t="s">
        <v>7</v>
      </c>
      <c r="D12" s="5">
        <v>6.6</v>
      </c>
      <c r="E12" s="6">
        <v>6</v>
      </c>
      <c r="F12" s="17">
        <f t="shared" si="0"/>
        <v>39.599999999999994</v>
      </c>
      <c r="G12" s="62"/>
      <c r="H12" s="16">
        <f t="shared" si="1"/>
        <v>0</v>
      </c>
      <c r="I12" s="121">
        <f t="shared" si="2"/>
        <v>13.86</v>
      </c>
      <c r="J12" s="95" t="s">
        <v>259</v>
      </c>
    </row>
    <row r="13" spans="1:10" ht="15" customHeight="1">
      <c r="A13" s="52" t="s">
        <v>96</v>
      </c>
      <c r="B13" s="58" t="s">
        <v>117</v>
      </c>
      <c r="C13" s="4" t="s">
        <v>7</v>
      </c>
      <c r="D13" s="21">
        <v>7</v>
      </c>
      <c r="E13" s="6">
        <v>6</v>
      </c>
      <c r="F13" s="17">
        <f t="shared" si="0"/>
        <v>42</v>
      </c>
      <c r="G13" s="63"/>
      <c r="H13" s="16">
        <f t="shared" si="1"/>
        <v>0</v>
      </c>
      <c r="I13" s="121">
        <f t="shared" si="2"/>
        <v>14.700000000000001</v>
      </c>
      <c r="J13" s="95" t="s">
        <v>260</v>
      </c>
    </row>
    <row r="14" spans="1:10" ht="15" customHeight="1">
      <c r="A14" s="53" t="s">
        <v>122</v>
      </c>
      <c r="B14" s="57" t="s">
        <v>158</v>
      </c>
      <c r="C14" s="13" t="s">
        <v>7</v>
      </c>
      <c r="D14" s="14">
        <v>6.6</v>
      </c>
      <c r="E14" s="15">
        <v>6</v>
      </c>
      <c r="F14" s="45">
        <f t="shared" si="0"/>
        <v>39.599999999999994</v>
      </c>
      <c r="G14" s="60"/>
      <c r="H14" s="43">
        <f t="shared" si="1"/>
        <v>0</v>
      </c>
      <c r="I14" s="121">
        <f t="shared" si="2"/>
        <v>13.86</v>
      </c>
      <c r="J14" s="95" t="s">
        <v>261</v>
      </c>
    </row>
    <row r="15" spans="1:10" ht="15" customHeight="1">
      <c r="A15" s="52" t="s">
        <v>143</v>
      </c>
      <c r="B15" s="58" t="s">
        <v>159</v>
      </c>
      <c r="C15" s="4" t="s">
        <v>7</v>
      </c>
      <c r="D15" s="5">
        <v>6.6</v>
      </c>
      <c r="E15" s="6">
        <v>6</v>
      </c>
      <c r="F15" s="45">
        <f t="shared" si="0"/>
        <v>39.599999999999994</v>
      </c>
      <c r="G15" s="55"/>
      <c r="H15" s="43">
        <f t="shared" si="1"/>
        <v>0</v>
      </c>
      <c r="I15" s="121">
        <f t="shared" si="2"/>
        <v>13.86</v>
      </c>
      <c r="J15" s="95" t="s">
        <v>262</v>
      </c>
    </row>
    <row r="16" spans="1:11" s="1" customFormat="1" ht="15" customHeight="1">
      <c r="A16" s="52" t="s">
        <v>160</v>
      </c>
      <c r="B16" s="58" t="s">
        <v>179</v>
      </c>
      <c r="C16" s="68" t="s">
        <v>7</v>
      </c>
      <c r="D16" s="51">
        <v>7</v>
      </c>
      <c r="E16" s="69">
        <v>6</v>
      </c>
      <c r="F16" s="70">
        <f t="shared" si="0"/>
        <v>42</v>
      </c>
      <c r="G16" s="55"/>
      <c r="H16" s="71">
        <f t="shared" si="1"/>
        <v>0</v>
      </c>
      <c r="I16" s="121">
        <f t="shared" si="2"/>
        <v>14.700000000000001</v>
      </c>
      <c r="J16" s="95" t="s">
        <v>263</v>
      </c>
      <c r="K16" s="2"/>
    </row>
    <row r="17" spans="1:10" ht="15" customHeight="1">
      <c r="A17" s="53" t="s">
        <v>171</v>
      </c>
      <c r="B17" s="57" t="s">
        <v>178</v>
      </c>
      <c r="C17" s="13" t="s">
        <v>7</v>
      </c>
      <c r="D17" s="14">
        <v>6.6</v>
      </c>
      <c r="E17" s="6">
        <v>6</v>
      </c>
      <c r="F17" s="45">
        <f t="shared" si="0"/>
        <v>39.599999999999994</v>
      </c>
      <c r="G17" s="55"/>
      <c r="H17" s="43">
        <f t="shared" si="1"/>
        <v>0</v>
      </c>
      <c r="I17" s="121">
        <f t="shared" si="2"/>
        <v>13.86</v>
      </c>
      <c r="J17" s="95" t="s">
        <v>264</v>
      </c>
    </row>
    <row r="18" spans="1:10" ht="15" customHeight="1">
      <c r="A18" s="53" t="s">
        <v>172</v>
      </c>
      <c r="B18" s="57" t="s">
        <v>177</v>
      </c>
      <c r="C18" s="13" t="s">
        <v>7</v>
      </c>
      <c r="D18" s="14">
        <v>6.6</v>
      </c>
      <c r="E18" s="6">
        <v>6</v>
      </c>
      <c r="F18" s="45">
        <f t="shared" si="0"/>
        <v>39.599999999999994</v>
      </c>
      <c r="G18" s="55"/>
      <c r="H18" s="43">
        <f t="shared" si="1"/>
        <v>0</v>
      </c>
      <c r="I18" s="121">
        <f t="shared" si="2"/>
        <v>13.86</v>
      </c>
      <c r="J18" s="95" t="s">
        <v>265</v>
      </c>
    </row>
    <row r="19" spans="1:10" ht="15" customHeight="1">
      <c r="A19" s="53" t="s">
        <v>183</v>
      </c>
      <c r="B19" s="57" t="s">
        <v>250</v>
      </c>
      <c r="C19" s="13" t="s">
        <v>7</v>
      </c>
      <c r="D19" s="14">
        <v>7</v>
      </c>
      <c r="E19" s="6">
        <v>6</v>
      </c>
      <c r="F19" s="45">
        <f t="shared" si="0"/>
        <v>42</v>
      </c>
      <c r="G19" s="55"/>
      <c r="H19" s="43">
        <f t="shared" si="1"/>
        <v>0</v>
      </c>
      <c r="I19" s="121">
        <f t="shared" si="2"/>
        <v>14.700000000000001</v>
      </c>
      <c r="J19" s="95" t="s">
        <v>266</v>
      </c>
    </row>
    <row r="20" spans="1:10" ht="15" customHeight="1">
      <c r="A20" s="129" t="s">
        <v>248</v>
      </c>
      <c r="B20" s="57" t="s">
        <v>305</v>
      </c>
      <c r="C20" s="130" t="s">
        <v>7</v>
      </c>
      <c r="D20" s="131">
        <v>8.5</v>
      </c>
      <c r="E20" s="132">
        <v>6</v>
      </c>
      <c r="F20" s="133">
        <v>51</v>
      </c>
      <c r="G20" s="134"/>
      <c r="H20" s="135">
        <v>0</v>
      </c>
      <c r="I20" s="141">
        <v>17.85</v>
      </c>
      <c r="J20" s="140" t="s">
        <v>267</v>
      </c>
    </row>
    <row r="21" spans="1:10" ht="15" customHeight="1" thickBot="1">
      <c r="A21" s="53" t="s">
        <v>306</v>
      </c>
      <c r="B21" s="57" t="s">
        <v>307</v>
      </c>
      <c r="C21" s="13" t="s">
        <v>7</v>
      </c>
      <c r="D21" s="14">
        <v>8.5</v>
      </c>
      <c r="E21" s="6">
        <v>6</v>
      </c>
      <c r="F21" s="45">
        <f>E21*D21</f>
        <v>51</v>
      </c>
      <c r="G21" s="55"/>
      <c r="H21" s="43">
        <f>G21*F21</f>
        <v>0</v>
      </c>
      <c r="I21" s="121">
        <f>D21*$I$3</f>
        <v>17.85</v>
      </c>
      <c r="J21" s="95" t="s">
        <v>308</v>
      </c>
    </row>
    <row r="22" spans="1:10" ht="15" customHeight="1">
      <c r="A22" s="102"/>
      <c r="B22" s="102"/>
      <c r="C22" s="102"/>
      <c r="D22" s="103"/>
      <c r="E22" s="102"/>
      <c r="F22" s="104" t="s">
        <v>126</v>
      </c>
      <c r="G22" s="49">
        <f>SUM(G4:G21)*6</f>
        <v>0</v>
      </c>
      <c r="H22" s="50">
        <f>SUM(H4:H21)</f>
        <v>0</v>
      </c>
      <c r="I22" s="122"/>
      <c r="J22" s="85"/>
    </row>
    <row r="23" spans="1:10" ht="15" customHeight="1">
      <c r="A23" s="32"/>
      <c r="B23" s="47" t="s">
        <v>32</v>
      </c>
      <c r="C23" s="32"/>
      <c r="D23" s="23"/>
      <c r="E23" s="23"/>
      <c r="F23" s="23"/>
      <c r="G23" s="44">
        <f>IF((AND(0&lt;=G59&lt;=5)),0,)+IF((6&lt;=G59),1)</f>
        <v>0</v>
      </c>
      <c r="H23" s="34"/>
      <c r="I23" s="83"/>
      <c r="J23" s="86"/>
    </row>
    <row r="24" spans="1:10" ht="16.5" customHeight="1">
      <c r="A24" s="52" t="s">
        <v>66</v>
      </c>
      <c r="B24" s="58" t="s">
        <v>139</v>
      </c>
      <c r="C24" s="4" t="s">
        <v>4</v>
      </c>
      <c r="D24" s="5">
        <v>9.7</v>
      </c>
      <c r="E24" s="6">
        <v>6</v>
      </c>
      <c r="F24" s="7">
        <f aca="true" t="shared" si="3" ref="F24:F31">E24*D24</f>
        <v>58.199999999999996</v>
      </c>
      <c r="G24" s="62"/>
      <c r="H24" s="16">
        <f aca="true" t="shared" si="4" ref="H24:H58">G24*F24</f>
        <v>0</v>
      </c>
      <c r="I24" s="121">
        <f aca="true" t="shared" si="5" ref="I24:I58">D24*$I$3</f>
        <v>20.37</v>
      </c>
      <c r="J24" s="95" t="s">
        <v>194</v>
      </c>
    </row>
    <row r="25" spans="1:11" s="1" customFormat="1" ht="15.75" customHeight="1">
      <c r="A25" s="52" t="s">
        <v>97</v>
      </c>
      <c r="B25" s="58" t="s">
        <v>67</v>
      </c>
      <c r="C25" s="4" t="s">
        <v>4</v>
      </c>
      <c r="D25" s="5">
        <v>9.7</v>
      </c>
      <c r="E25" s="6">
        <v>6</v>
      </c>
      <c r="F25" s="7">
        <f t="shared" si="3"/>
        <v>58.199999999999996</v>
      </c>
      <c r="G25" s="62"/>
      <c r="H25" s="16">
        <f t="shared" si="4"/>
        <v>0</v>
      </c>
      <c r="I25" s="121">
        <f t="shared" si="5"/>
        <v>20.37</v>
      </c>
      <c r="J25" s="95" t="s">
        <v>195</v>
      </c>
      <c r="K25" s="2"/>
    </row>
    <row r="26" spans="1:10" ht="15" customHeight="1">
      <c r="A26" s="52" t="s">
        <v>68</v>
      </c>
      <c r="B26" s="58" t="s">
        <v>127</v>
      </c>
      <c r="C26" s="4" t="s">
        <v>4</v>
      </c>
      <c r="D26" s="5">
        <v>9.7</v>
      </c>
      <c r="E26" s="6">
        <v>6</v>
      </c>
      <c r="F26" s="7">
        <f t="shared" si="3"/>
        <v>58.199999999999996</v>
      </c>
      <c r="G26" s="62"/>
      <c r="H26" s="16">
        <f t="shared" si="4"/>
        <v>0</v>
      </c>
      <c r="I26" s="121">
        <f t="shared" si="5"/>
        <v>20.37</v>
      </c>
      <c r="J26" s="95" t="s">
        <v>196</v>
      </c>
    </row>
    <row r="27" spans="1:10" ht="15" customHeight="1">
      <c r="A27" s="52" t="s">
        <v>42</v>
      </c>
      <c r="B27" s="58" t="s">
        <v>59</v>
      </c>
      <c r="C27" s="4" t="s">
        <v>4</v>
      </c>
      <c r="D27" s="5">
        <v>9.7</v>
      </c>
      <c r="E27" s="6">
        <v>6</v>
      </c>
      <c r="F27" s="7">
        <f t="shared" si="3"/>
        <v>58.199999999999996</v>
      </c>
      <c r="G27" s="62"/>
      <c r="H27" s="16">
        <f t="shared" si="4"/>
        <v>0</v>
      </c>
      <c r="I27" s="121">
        <f t="shared" si="5"/>
        <v>20.37</v>
      </c>
      <c r="J27" s="95" t="s">
        <v>197</v>
      </c>
    </row>
    <row r="28" spans="1:10" ht="15" customHeight="1">
      <c r="A28" s="52" t="s">
        <v>98</v>
      </c>
      <c r="B28" s="58" t="s">
        <v>112</v>
      </c>
      <c r="C28" s="4" t="s">
        <v>4</v>
      </c>
      <c r="D28" s="5">
        <v>9.7</v>
      </c>
      <c r="E28" s="6">
        <v>6</v>
      </c>
      <c r="F28" s="7">
        <f t="shared" si="3"/>
        <v>58.199999999999996</v>
      </c>
      <c r="G28" s="62"/>
      <c r="H28" s="16">
        <f t="shared" si="4"/>
        <v>0</v>
      </c>
      <c r="I28" s="121">
        <f t="shared" si="5"/>
        <v>20.37</v>
      </c>
      <c r="J28" s="95" t="s">
        <v>198</v>
      </c>
    </row>
    <row r="29" spans="1:10" ht="15" customHeight="1">
      <c r="A29" s="52" t="s">
        <v>69</v>
      </c>
      <c r="B29" s="58" t="s">
        <v>41</v>
      </c>
      <c r="C29" s="8" t="s">
        <v>65</v>
      </c>
      <c r="D29" s="9">
        <v>11.5</v>
      </c>
      <c r="E29" s="10">
        <v>6</v>
      </c>
      <c r="F29" s="7">
        <f t="shared" si="3"/>
        <v>69</v>
      </c>
      <c r="G29" s="62"/>
      <c r="H29" s="16">
        <f t="shared" si="4"/>
        <v>0</v>
      </c>
      <c r="I29" s="121">
        <f t="shared" si="5"/>
        <v>24.150000000000002</v>
      </c>
      <c r="J29" s="95" t="s">
        <v>199</v>
      </c>
    </row>
    <row r="30" spans="1:10" ht="15" customHeight="1">
      <c r="A30" s="52" t="s">
        <v>43</v>
      </c>
      <c r="B30" s="58" t="s">
        <v>327</v>
      </c>
      <c r="C30" s="8" t="s">
        <v>5</v>
      </c>
      <c r="D30" s="9">
        <v>12.2</v>
      </c>
      <c r="E30" s="10">
        <v>6</v>
      </c>
      <c r="F30" s="7">
        <f t="shared" si="3"/>
        <v>73.19999999999999</v>
      </c>
      <c r="G30" s="62"/>
      <c r="H30" s="16">
        <f t="shared" si="4"/>
        <v>0</v>
      </c>
      <c r="I30" s="121">
        <f t="shared" si="5"/>
        <v>25.62</v>
      </c>
      <c r="J30" s="95" t="s">
        <v>329</v>
      </c>
    </row>
    <row r="31" spans="1:10" ht="15" customHeight="1">
      <c r="A31" s="52" t="s">
        <v>70</v>
      </c>
      <c r="B31" s="58" t="s">
        <v>21</v>
      </c>
      <c r="C31" s="8" t="s">
        <v>5</v>
      </c>
      <c r="D31" s="9">
        <v>12.2</v>
      </c>
      <c r="E31" s="10">
        <v>6</v>
      </c>
      <c r="F31" s="7">
        <f t="shared" si="3"/>
        <v>73.19999999999999</v>
      </c>
      <c r="G31" s="42"/>
      <c r="H31" s="16">
        <f t="shared" si="4"/>
        <v>0</v>
      </c>
      <c r="I31" s="121">
        <f t="shared" si="5"/>
        <v>25.62</v>
      </c>
      <c r="J31" s="95" t="s">
        <v>200</v>
      </c>
    </row>
    <row r="32" spans="1:10" ht="15" customHeight="1">
      <c r="A32" s="52" t="s">
        <v>330</v>
      </c>
      <c r="B32" s="66" t="s">
        <v>186</v>
      </c>
      <c r="C32" s="4" t="s">
        <v>4</v>
      </c>
      <c r="D32" s="5">
        <v>9.7</v>
      </c>
      <c r="E32" s="6">
        <v>6</v>
      </c>
      <c r="F32" s="7">
        <v>58.2</v>
      </c>
      <c r="G32" s="42"/>
      <c r="H32" s="16">
        <f t="shared" si="4"/>
        <v>0</v>
      </c>
      <c r="I32" s="121">
        <f t="shared" si="5"/>
        <v>20.37</v>
      </c>
      <c r="J32" s="95" t="s">
        <v>331</v>
      </c>
    </row>
    <row r="33" spans="1:10" ht="15" customHeight="1">
      <c r="A33" s="52" t="s">
        <v>309</v>
      </c>
      <c r="B33" s="58" t="s">
        <v>71</v>
      </c>
      <c r="C33" s="4" t="s">
        <v>2</v>
      </c>
      <c r="D33" s="5">
        <v>9.9</v>
      </c>
      <c r="E33" s="6">
        <v>6</v>
      </c>
      <c r="F33" s="7">
        <f aca="true" t="shared" si="6" ref="F33:F58">E33*D33</f>
        <v>59.400000000000006</v>
      </c>
      <c r="G33" s="42"/>
      <c r="H33" s="16">
        <f t="shared" si="4"/>
        <v>0</v>
      </c>
      <c r="I33" s="121">
        <f t="shared" si="5"/>
        <v>20.790000000000003</v>
      </c>
      <c r="J33" s="95" t="s">
        <v>201</v>
      </c>
    </row>
    <row r="34" spans="1:10" ht="15" customHeight="1">
      <c r="A34" s="52" t="s">
        <v>72</v>
      </c>
      <c r="B34" s="58" t="s">
        <v>333</v>
      </c>
      <c r="C34" s="4" t="s">
        <v>2</v>
      </c>
      <c r="D34" s="5">
        <v>9.9</v>
      </c>
      <c r="E34" s="6">
        <v>6</v>
      </c>
      <c r="F34" s="7">
        <f t="shared" si="6"/>
        <v>59.400000000000006</v>
      </c>
      <c r="G34" s="42"/>
      <c r="H34" s="16">
        <f t="shared" si="4"/>
        <v>0</v>
      </c>
      <c r="I34" s="121">
        <f t="shared" si="5"/>
        <v>20.790000000000003</v>
      </c>
      <c r="J34" s="143" t="s">
        <v>332</v>
      </c>
    </row>
    <row r="35" spans="1:10" ht="15" customHeight="1">
      <c r="A35" s="52" t="s">
        <v>44</v>
      </c>
      <c r="B35" s="58" t="s">
        <v>133</v>
      </c>
      <c r="C35" s="4" t="s">
        <v>2</v>
      </c>
      <c r="D35" s="5">
        <v>9.9</v>
      </c>
      <c r="E35" s="6">
        <v>6</v>
      </c>
      <c r="F35" s="7">
        <f t="shared" si="6"/>
        <v>59.400000000000006</v>
      </c>
      <c r="G35" s="42"/>
      <c r="H35" s="16">
        <f t="shared" si="4"/>
        <v>0</v>
      </c>
      <c r="I35" s="121">
        <f t="shared" si="5"/>
        <v>20.790000000000003</v>
      </c>
      <c r="J35" s="143" t="s">
        <v>202</v>
      </c>
    </row>
    <row r="36" spans="1:10" ht="15" customHeight="1">
      <c r="A36" s="52" t="s">
        <v>73</v>
      </c>
      <c r="B36" s="58" t="s">
        <v>134</v>
      </c>
      <c r="C36" s="4" t="s">
        <v>2</v>
      </c>
      <c r="D36" s="5">
        <v>9.9</v>
      </c>
      <c r="E36" s="6">
        <v>6</v>
      </c>
      <c r="F36" s="7">
        <f t="shared" si="6"/>
        <v>59.400000000000006</v>
      </c>
      <c r="G36" s="42"/>
      <c r="H36" s="16">
        <f t="shared" si="4"/>
        <v>0</v>
      </c>
      <c r="I36" s="121">
        <f t="shared" si="5"/>
        <v>20.790000000000003</v>
      </c>
      <c r="J36" s="95" t="s">
        <v>203</v>
      </c>
    </row>
    <row r="37" spans="1:10" ht="15" customHeight="1">
      <c r="A37" s="105" t="s">
        <v>74</v>
      </c>
      <c r="B37" s="58" t="s">
        <v>113</v>
      </c>
      <c r="C37" s="106" t="s">
        <v>65</v>
      </c>
      <c r="D37" s="107">
        <v>12</v>
      </c>
      <c r="E37" s="108">
        <v>6</v>
      </c>
      <c r="F37" s="7">
        <f t="shared" si="6"/>
        <v>72</v>
      </c>
      <c r="G37" s="62"/>
      <c r="H37" s="16">
        <f t="shared" si="4"/>
        <v>0</v>
      </c>
      <c r="I37" s="121">
        <f t="shared" si="5"/>
        <v>25.200000000000003</v>
      </c>
      <c r="J37" s="95" t="s">
        <v>208</v>
      </c>
    </row>
    <row r="38" spans="1:10" ht="15" customHeight="1">
      <c r="A38" s="105" t="s">
        <v>99</v>
      </c>
      <c r="B38" s="58" t="s">
        <v>114</v>
      </c>
      <c r="C38" s="106" t="s">
        <v>65</v>
      </c>
      <c r="D38" s="107">
        <v>12</v>
      </c>
      <c r="E38" s="108">
        <v>6</v>
      </c>
      <c r="F38" s="7">
        <f t="shared" si="6"/>
        <v>72</v>
      </c>
      <c r="G38" s="62"/>
      <c r="H38" s="16">
        <f t="shared" si="4"/>
        <v>0</v>
      </c>
      <c r="I38" s="121">
        <f t="shared" si="5"/>
        <v>25.200000000000003</v>
      </c>
      <c r="J38" s="95" t="s">
        <v>209</v>
      </c>
    </row>
    <row r="39" spans="1:10" ht="15" customHeight="1">
      <c r="A39" s="105" t="s">
        <v>100</v>
      </c>
      <c r="B39" s="58" t="s">
        <v>115</v>
      </c>
      <c r="C39" s="106" t="s">
        <v>65</v>
      </c>
      <c r="D39" s="107">
        <v>12</v>
      </c>
      <c r="E39" s="108">
        <v>6</v>
      </c>
      <c r="F39" s="7">
        <f t="shared" si="6"/>
        <v>72</v>
      </c>
      <c r="G39" s="62"/>
      <c r="H39" s="16">
        <f t="shared" si="4"/>
        <v>0</v>
      </c>
      <c r="I39" s="121">
        <f t="shared" si="5"/>
        <v>25.200000000000003</v>
      </c>
      <c r="J39" s="95" t="s">
        <v>210</v>
      </c>
    </row>
    <row r="40" spans="1:10" ht="15" customHeight="1">
      <c r="A40" s="105" t="s">
        <v>101</v>
      </c>
      <c r="B40" s="58" t="s">
        <v>119</v>
      </c>
      <c r="C40" s="106" t="s">
        <v>65</v>
      </c>
      <c r="D40" s="107">
        <v>12</v>
      </c>
      <c r="E40" s="108">
        <v>6</v>
      </c>
      <c r="F40" s="17">
        <f t="shared" si="6"/>
        <v>72</v>
      </c>
      <c r="G40" s="64"/>
      <c r="H40" s="16">
        <f t="shared" si="4"/>
        <v>0</v>
      </c>
      <c r="I40" s="121">
        <f t="shared" si="5"/>
        <v>25.200000000000003</v>
      </c>
      <c r="J40" s="95" t="s">
        <v>211</v>
      </c>
    </row>
    <row r="41" spans="1:10" ht="15" customHeight="1">
      <c r="A41" s="105" t="s">
        <v>102</v>
      </c>
      <c r="B41" s="58" t="s">
        <v>120</v>
      </c>
      <c r="C41" s="106" t="s">
        <v>4</v>
      </c>
      <c r="D41" s="107">
        <v>10</v>
      </c>
      <c r="E41" s="108">
        <v>6</v>
      </c>
      <c r="F41" s="17">
        <f t="shared" si="6"/>
        <v>60</v>
      </c>
      <c r="G41" s="64"/>
      <c r="H41" s="16">
        <f t="shared" si="4"/>
        <v>0</v>
      </c>
      <c r="I41" s="121">
        <f t="shared" si="5"/>
        <v>21</v>
      </c>
      <c r="J41" s="95" t="s">
        <v>212</v>
      </c>
    </row>
    <row r="42" spans="1:10" ht="15" customHeight="1">
      <c r="A42" s="105" t="s">
        <v>103</v>
      </c>
      <c r="B42" s="58" t="s">
        <v>121</v>
      </c>
      <c r="C42" s="106" t="s">
        <v>5</v>
      </c>
      <c r="D42" s="107">
        <v>12.2</v>
      </c>
      <c r="E42" s="108">
        <v>6</v>
      </c>
      <c r="F42" s="17">
        <f t="shared" si="6"/>
        <v>73.19999999999999</v>
      </c>
      <c r="G42" s="64"/>
      <c r="H42" s="16">
        <f t="shared" si="4"/>
        <v>0</v>
      </c>
      <c r="I42" s="121">
        <f t="shared" si="5"/>
        <v>25.62</v>
      </c>
      <c r="J42" s="95" t="s">
        <v>213</v>
      </c>
    </row>
    <row r="43" spans="1:10" ht="15" customHeight="1">
      <c r="A43" s="105" t="s">
        <v>108</v>
      </c>
      <c r="B43" s="58" t="s">
        <v>148</v>
      </c>
      <c r="C43" s="106" t="s">
        <v>2</v>
      </c>
      <c r="D43" s="107">
        <v>9</v>
      </c>
      <c r="E43" s="108">
        <v>6</v>
      </c>
      <c r="F43" s="7">
        <f t="shared" si="6"/>
        <v>54</v>
      </c>
      <c r="G43" s="62"/>
      <c r="H43" s="16">
        <f t="shared" si="4"/>
        <v>0</v>
      </c>
      <c r="I43" s="121">
        <f t="shared" si="5"/>
        <v>18.900000000000002</v>
      </c>
      <c r="J43" s="95" t="s">
        <v>214</v>
      </c>
    </row>
    <row r="44" spans="1:10" ht="15" customHeight="1">
      <c r="A44" s="105" t="s">
        <v>123</v>
      </c>
      <c r="B44" s="58" t="s">
        <v>149</v>
      </c>
      <c r="C44" s="109" t="s">
        <v>65</v>
      </c>
      <c r="D44" s="107">
        <v>12</v>
      </c>
      <c r="E44" s="108">
        <v>6</v>
      </c>
      <c r="F44" s="7">
        <f t="shared" si="6"/>
        <v>72</v>
      </c>
      <c r="G44" s="64"/>
      <c r="H44" s="16">
        <f t="shared" si="4"/>
        <v>0</v>
      </c>
      <c r="I44" s="121">
        <f t="shared" si="5"/>
        <v>25.200000000000003</v>
      </c>
      <c r="J44" s="95" t="s">
        <v>215</v>
      </c>
    </row>
    <row r="45" spans="1:10" ht="15" customHeight="1">
      <c r="A45" s="105" t="s">
        <v>138</v>
      </c>
      <c r="B45" s="58" t="s">
        <v>150</v>
      </c>
      <c r="C45" s="106" t="s">
        <v>2</v>
      </c>
      <c r="D45" s="107">
        <v>9.7</v>
      </c>
      <c r="E45" s="108">
        <v>6</v>
      </c>
      <c r="F45" s="7">
        <f t="shared" si="6"/>
        <v>58.199999999999996</v>
      </c>
      <c r="G45" s="61"/>
      <c r="H45" s="16">
        <f t="shared" si="4"/>
        <v>0</v>
      </c>
      <c r="I45" s="121">
        <f t="shared" si="5"/>
        <v>20.37</v>
      </c>
      <c r="J45" s="95" t="s">
        <v>216</v>
      </c>
    </row>
    <row r="46" spans="1:10" ht="15" customHeight="1">
      <c r="A46" s="52" t="s">
        <v>153</v>
      </c>
      <c r="B46" s="66" t="s">
        <v>176</v>
      </c>
      <c r="C46" s="4" t="s">
        <v>154</v>
      </c>
      <c r="D46" s="5">
        <v>8.5</v>
      </c>
      <c r="E46" s="6">
        <v>6</v>
      </c>
      <c r="F46" s="7">
        <f t="shared" si="6"/>
        <v>51</v>
      </c>
      <c r="G46" s="81"/>
      <c r="H46" s="16">
        <f t="shared" si="4"/>
        <v>0</v>
      </c>
      <c r="I46" s="121">
        <f t="shared" si="5"/>
        <v>17.85</v>
      </c>
      <c r="J46" s="95" t="s">
        <v>217</v>
      </c>
    </row>
    <row r="47" spans="1:10" ht="15" customHeight="1">
      <c r="A47" s="52" t="s">
        <v>140</v>
      </c>
      <c r="B47" s="58" t="s">
        <v>151</v>
      </c>
      <c r="C47" s="4" t="s">
        <v>65</v>
      </c>
      <c r="D47" s="5">
        <v>12</v>
      </c>
      <c r="E47" s="6">
        <v>6</v>
      </c>
      <c r="F47" s="7">
        <f t="shared" si="6"/>
        <v>72</v>
      </c>
      <c r="G47" s="55"/>
      <c r="H47" s="16">
        <f t="shared" si="4"/>
        <v>0</v>
      </c>
      <c r="I47" s="121">
        <f t="shared" si="5"/>
        <v>25.200000000000003</v>
      </c>
      <c r="J47" s="95" t="s">
        <v>218</v>
      </c>
    </row>
    <row r="48" spans="1:10" ht="15" customHeight="1">
      <c r="A48" s="52" t="s">
        <v>310</v>
      </c>
      <c r="B48" s="58" t="s">
        <v>311</v>
      </c>
      <c r="C48" s="4" t="s">
        <v>2</v>
      </c>
      <c r="D48" s="5">
        <v>9.7</v>
      </c>
      <c r="E48" s="6">
        <v>6</v>
      </c>
      <c r="F48" s="7">
        <f t="shared" si="6"/>
        <v>58.199999999999996</v>
      </c>
      <c r="G48" s="55"/>
      <c r="H48" s="16">
        <f t="shared" si="4"/>
        <v>0</v>
      </c>
      <c r="I48" s="121">
        <f t="shared" si="5"/>
        <v>20.37</v>
      </c>
      <c r="J48" s="95" t="s">
        <v>312</v>
      </c>
    </row>
    <row r="49" spans="1:10" ht="15" customHeight="1">
      <c r="A49" s="52" t="s">
        <v>141</v>
      </c>
      <c r="B49" s="58" t="s">
        <v>152</v>
      </c>
      <c r="C49" s="4" t="s">
        <v>6</v>
      </c>
      <c r="D49" s="5">
        <v>8.5</v>
      </c>
      <c r="E49" s="6">
        <v>6</v>
      </c>
      <c r="F49" s="7">
        <f t="shared" si="6"/>
        <v>51</v>
      </c>
      <c r="G49" s="55"/>
      <c r="H49" s="16">
        <f t="shared" si="4"/>
        <v>0</v>
      </c>
      <c r="I49" s="121">
        <f t="shared" si="5"/>
        <v>17.85</v>
      </c>
      <c r="J49" s="95" t="s">
        <v>219</v>
      </c>
    </row>
    <row r="50" spans="1:10" ht="15" customHeight="1">
      <c r="A50" s="52" t="s">
        <v>166</v>
      </c>
      <c r="B50" s="58" t="s">
        <v>182</v>
      </c>
      <c r="C50" s="82" t="s">
        <v>167</v>
      </c>
      <c r="D50" s="79">
        <v>12</v>
      </c>
      <c r="E50" s="80">
        <v>6</v>
      </c>
      <c r="F50" s="7">
        <f t="shared" si="6"/>
        <v>72</v>
      </c>
      <c r="G50" s="81"/>
      <c r="H50" s="16">
        <f t="shared" si="4"/>
        <v>0</v>
      </c>
      <c r="I50" s="121">
        <f t="shared" si="5"/>
        <v>25.200000000000003</v>
      </c>
      <c r="J50" s="95" t="s">
        <v>220</v>
      </c>
    </row>
    <row r="51" spans="1:10" ht="15" customHeight="1">
      <c r="A51" s="52" t="s">
        <v>168</v>
      </c>
      <c r="B51" s="58" t="s">
        <v>180</v>
      </c>
      <c r="C51" s="82" t="s">
        <v>167</v>
      </c>
      <c r="D51" s="79">
        <v>12</v>
      </c>
      <c r="E51" s="80">
        <v>6</v>
      </c>
      <c r="F51" s="7">
        <f t="shared" si="6"/>
        <v>72</v>
      </c>
      <c r="G51" s="81"/>
      <c r="H51" s="16">
        <f t="shared" si="4"/>
        <v>0</v>
      </c>
      <c r="I51" s="121">
        <f t="shared" si="5"/>
        <v>25.200000000000003</v>
      </c>
      <c r="J51" s="95" t="s">
        <v>221</v>
      </c>
    </row>
    <row r="52" spans="1:10" ht="15" customHeight="1">
      <c r="A52" s="52" t="s">
        <v>169</v>
      </c>
      <c r="B52" s="58" t="s">
        <v>181</v>
      </c>
      <c r="C52" s="82" t="s">
        <v>170</v>
      </c>
      <c r="D52" s="79">
        <v>9.7</v>
      </c>
      <c r="E52" s="80">
        <v>6</v>
      </c>
      <c r="F52" s="7">
        <f t="shared" si="6"/>
        <v>58.199999999999996</v>
      </c>
      <c r="G52" s="81"/>
      <c r="H52" s="16">
        <f t="shared" si="4"/>
        <v>0</v>
      </c>
      <c r="I52" s="121">
        <f t="shared" si="5"/>
        <v>20.37</v>
      </c>
      <c r="J52" s="95" t="s">
        <v>222</v>
      </c>
    </row>
    <row r="53" spans="1:10" ht="15" customHeight="1">
      <c r="A53" s="52" t="s">
        <v>175</v>
      </c>
      <c r="B53" s="66" t="s">
        <v>300</v>
      </c>
      <c r="C53" s="4" t="s">
        <v>5</v>
      </c>
      <c r="D53" s="5">
        <v>12.2</v>
      </c>
      <c r="E53" s="6">
        <v>6</v>
      </c>
      <c r="F53" s="7">
        <f t="shared" si="6"/>
        <v>73.19999999999999</v>
      </c>
      <c r="G53" s="81"/>
      <c r="H53" s="16">
        <f t="shared" si="4"/>
        <v>0</v>
      </c>
      <c r="I53" s="121">
        <f t="shared" si="5"/>
        <v>25.62</v>
      </c>
      <c r="J53" s="95" t="s">
        <v>223</v>
      </c>
    </row>
    <row r="54" spans="1:10" ht="15" customHeight="1">
      <c r="A54" s="52" t="s">
        <v>204</v>
      </c>
      <c r="B54" s="66" t="s">
        <v>205</v>
      </c>
      <c r="C54" s="4" t="s">
        <v>4</v>
      </c>
      <c r="D54" s="5">
        <v>13</v>
      </c>
      <c r="E54" s="6">
        <v>6</v>
      </c>
      <c r="F54" s="7">
        <f t="shared" si="6"/>
        <v>78</v>
      </c>
      <c r="G54" s="81"/>
      <c r="H54" s="16">
        <f t="shared" si="4"/>
        <v>0</v>
      </c>
      <c r="I54" s="121">
        <f t="shared" si="5"/>
        <v>27.3</v>
      </c>
      <c r="J54" s="95" t="s">
        <v>224</v>
      </c>
    </row>
    <row r="55" spans="1:10" ht="15" customHeight="1">
      <c r="A55" s="52" t="s">
        <v>206</v>
      </c>
      <c r="B55" s="66" t="s">
        <v>207</v>
      </c>
      <c r="C55" s="4" t="s">
        <v>5</v>
      </c>
      <c r="D55" s="5">
        <v>13</v>
      </c>
      <c r="E55" s="6">
        <v>6</v>
      </c>
      <c r="F55" s="7">
        <f t="shared" si="6"/>
        <v>78</v>
      </c>
      <c r="G55" s="81"/>
      <c r="H55" s="16">
        <f t="shared" si="4"/>
        <v>0</v>
      </c>
      <c r="I55" s="121">
        <f t="shared" si="5"/>
        <v>27.3</v>
      </c>
      <c r="J55" s="95" t="s">
        <v>225</v>
      </c>
    </row>
    <row r="56" spans="1:10" ht="15" customHeight="1">
      <c r="A56" s="52" t="s">
        <v>313</v>
      </c>
      <c r="B56" s="66" t="s">
        <v>314</v>
      </c>
      <c r="C56" s="4" t="s">
        <v>65</v>
      </c>
      <c r="D56" s="136">
        <v>14</v>
      </c>
      <c r="E56" s="137">
        <v>6</v>
      </c>
      <c r="F56" s="7">
        <f t="shared" si="6"/>
        <v>84</v>
      </c>
      <c r="G56" s="138"/>
      <c r="H56" s="16">
        <f t="shared" si="4"/>
        <v>0</v>
      </c>
      <c r="I56" s="121">
        <f t="shared" si="5"/>
        <v>29.400000000000002</v>
      </c>
      <c r="J56" s="95" t="s">
        <v>315</v>
      </c>
    </row>
    <row r="57" spans="1:10" ht="15" customHeight="1">
      <c r="A57" s="52" t="s">
        <v>316</v>
      </c>
      <c r="B57" s="66" t="s">
        <v>317</v>
      </c>
      <c r="C57" s="4" t="s">
        <v>4</v>
      </c>
      <c r="D57" s="136">
        <v>12</v>
      </c>
      <c r="E57" s="137">
        <v>6</v>
      </c>
      <c r="F57" s="7">
        <f t="shared" si="6"/>
        <v>72</v>
      </c>
      <c r="G57" s="138"/>
      <c r="H57" s="16">
        <f t="shared" si="4"/>
        <v>0</v>
      </c>
      <c r="I57" s="121">
        <f t="shared" si="5"/>
        <v>25.200000000000003</v>
      </c>
      <c r="J57" s="95" t="s">
        <v>318</v>
      </c>
    </row>
    <row r="58" spans="1:10" ht="15" customHeight="1" thickBot="1">
      <c r="A58" s="52" t="s">
        <v>321</v>
      </c>
      <c r="B58" s="66" t="s">
        <v>320</v>
      </c>
      <c r="C58" s="4" t="s">
        <v>2</v>
      </c>
      <c r="D58" s="136">
        <v>12</v>
      </c>
      <c r="E58" s="137">
        <v>6</v>
      </c>
      <c r="F58" s="7">
        <f t="shared" si="6"/>
        <v>72</v>
      </c>
      <c r="G58" s="138"/>
      <c r="H58" s="16">
        <f t="shared" si="4"/>
        <v>0</v>
      </c>
      <c r="I58" s="121">
        <f t="shared" si="5"/>
        <v>25.200000000000003</v>
      </c>
      <c r="J58" s="95" t="s">
        <v>319</v>
      </c>
    </row>
    <row r="59" spans="1:10" ht="15" customHeight="1">
      <c r="A59" s="102"/>
      <c r="B59" s="102"/>
      <c r="C59" s="102"/>
      <c r="D59" s="103"/>
      <c r="E59" s="102"/>
      <c r="F59" s="104" t="s">
        <v>126</v>
      </c>
      <c r="G59" s="49">
        <f>SUM(G24:G58)*6</f>
        <v>0</v>
      </c>
      <c r="H59" s="50">
        <f>SUM(H24:H58)</f>
        <v>0</v>
      </c>
      <c r="I59" s="122"/>
      <c r="J59" s="85"/>
    </row>
    <row r="60" spans="1:10" ht="15" customHeight="1">
      <c r="A60" s="32"/>
      <c r="B60" s="47" t="s">
        <v>128</v>
      </c>
      <c r="C60" s="32"/>
      <c r="D60" s="23"/>
      <c r="E60" s="23"/>
      <c r="F60" s="23"/>
      <c r="G60" s="44">
        <f>IF((AND(0&lt;=G80&lt;=5)),0,)+IF((6&lt;=G80),1)</f>
        <v>0</v>
      </c>
      <c r="H60" s="34"/>
      <c r="I60" s="83"/>
      <c r="J60" s="86"/>
    </row>
    <row r="61" spans="1:10" ht="15" customHeight="1">
      <c r="A61" s="52" t="s">
        <v>45</v>
      </c>
      <c r="B61" s="58" t="s">
        <v>13</v>
      </c>
      <c r="C61" s="4" t="s">
        <v>6</v>
      </c>
      <c r="D61" s="5">
        <v>8</v>
      </c>
      <c r="E61" s="6">
        <v>6</v>
      </c>
      <c r="F61" s="7">
        <f aca="true" t="shared" si="7" ref="F61:F79">E61*D61</f>
        <v>48</v>
      </c>
      <c r="G61" s="42"/>
      <c r="H61" s="16">
        <f aca="true" t="shared" si="8" ref="H61:H79">G61*F61</f>
        <v>0</v>
      </c>
      <c r="I61" s="121">
        <f aca="true" t="shared" si="9" ref="I61:I79">D61*$I$3</f>
        <v>16.8</v>
      </c>
      <c r="J61" s="95" t="s">
        <v>228</v>
      </c>
    </row>
    <row r="62" spans="1:10" ht="15" customHeight="1">
      <c r="A62" s="52" t="s">
        <v>46</v>
      </c>
      <c r="B62" s="58" t="s">
        <v>60</v>
      </c>
      <c r="C62" s="4" t="s">
        <v>6</v>
      </c>
      <c r="D62" s="5">
        <v>8</v>
      </c>
      <c r="E62" s="6">
        <v>6</v>
      </c>
      <c r="F62" s="7">
        <f t="shared" si="7"/>
        <v>48</v>
      </c>
      <c r="G62" s="42"/>
      <c r="H62" s="16">
        <f t="shared" si="8"/>
        <v>0</v>
      </c>
      <c r="I62" s="121">
        <f t="shared" si="9"/>
        <v>16.8</v>
      </c>
      <c r="J62" s="95" t="s">
        <v>229</v>
      </c>
    </row>
    <row r="63" spans="1:10" ht="15" customHeight="1">
      <c r="A63" s="52" t="s">
        <v>75</v>
      </c>
      <c r="B63" s="58" t="s">
        <v>8</v>
      </c>
      <c r="C63" s="4" t="s">
        <v>2</v>
      </c>
      <c r="D63" s="5">
        <v>8</v>
      </c>
      <c r="E63" s="6">
        <v>6</v>
      </c>
      <c r="F63" s="7">
        <f t="shared" si="7"/>
        <v>48</v>
      </c>
      <c r="G63" s="42"/>
      <c r="H63" s="16">
        <f t="shared" si="8"/>
        <v>0</v>
      </c>
      <c r="I63" s="121">
        <f t="shared" si="9"/>
        <v>16.8</v>
      </c>
      <c r="J63" s="95" t="s">
        <v>230</v>
      </c>
    </row>
    <row r="64" spans="1:10" ht="15" customHeight="1">
      <c r="A64" s="52" t="s">
        <v>95</v>
      </c>
      <c r="B64" s="58" t="s">
        <v>18</v>
      </c>
      <c r="C64" s="4" t="s">
        <v>2</v>
      </c>
      <c r="D64" s="5">
        <v>8</v>
      </c>
      <c r="E64" s="6">
        <v>6</v>
      </c>
      <c r="F64" s="7">
        <f t="shared" si="7"/>
        <v>48</v>
      </c>
      <c r="G64" s="62"/>
      <c r="H64" s="16">
        <f t="shared" si="8"/>
        <v>0</v>
      </c>
      <c r="I64" s="121">
        <f t="shared" si="9"/>
        <v>16.8</v>
      </c>
      <c r="J64" s="95" t="s">
        <v>231</v>
      </c>
    </row>
    <row r="65" spans="1:10" ht="15" customHeight="1">
      <c r="A65" s="52" t="s">
        <v>76</v>
      </c>
      <c r="B65" s="58" t="s">
        <v>9</v>
      </c>
      <c r="C65" s="11" t="s">
        <v>10</v>
      </c>
      <c r="D65" s="12">
        <v>6.75</v>
      </c>
      <c r="E65" s="6">
        <v>6</v>
      </c>
      <c r="F65" s="7">
        <f t="shared" si="7"/>
        <v>40.5</v>
      </c>
      <c r="G65" s="62"/>
      <c r="H65" s="16">
        <f t="shared" si="8"/>
        <v>0</v>
      </c>
      <c r="I65" s="121">
        <f t="shared" si="9"/>
        <v>14.175</v>
      </c>
      <c r="J65" s="95" t="s">
        <v>232</v>
      </c>
    </row>
    <row r="66" spans="1:10" ht="15" customHeight="1">
      <c r="A66" s="52" t="s">
        <v>47</v>
      </c>
      <c r="B66" s="58" t="s">
        <v>61</v>
      </c>
      <c r="C66" s="11" t="s">
        <v>10</v>
      </c>
      <c r="D66" s="12">
        <v>5.75</v>
      </c>
      <c r="E66" s="6">
        <v>6</v>
      </c>
      <c r="F66" s="7">
        <f t="shared" si="7"/>
        <v>34.5</v>
      </c>
      <c r="G66" s="62"/>
      <c r="H66" s="16">
        <f t="shared" si="8"/>
        <v>0</v>
      </c>
      <c r="I66" s="121">
        <f t="shared" si="9"/>
        <v>12.075000000000001</v>
      </c>
      <c r="J66" s="95" t="s">
        <v>233</v>
      </c>
    </row>
    <row r="67" spans="1:10" ht="14.25" customHeight="1">
      <c r="A67" s="52" t="s">
        <v>77</v>
      </c>
      <c r="B67" s="58" t="s">
        <v>11</v>
      </c>
      <c r="C67" s="11" t="s">
        <v>4</v>
      </c>
      <c r="D67" s="12">
        <v>8</v>
      </c>
      <c r="E67" s="6">
        <v>6</v>
      </c>
      <c r="F67" s="7">
        <f t="shared" si="7"/>
        <v>48</v>
      </c>
      <c r="G67" s="62"/>
      <c r="H67" s="16">
        <f t="shared" si="8"/>
        <v>0</v>
      </c>
      <c r="I67" s="121">
        <f t="shared" si="9"/>
        <v>16.8</v>
      </c>
      <c r="J67" s="95" t="s">
        <v>234</v>
      </c>
    </row>
    <row r="68" spans="1:11" s="1" customFormat="1" ht="15.75" customHeight="1">
      <c r="A68" s="52" t="s">
        <v>78</v>
      </c>
      <c r="B68" s="58" t="s">
        <v>12</v>
      </c>
      <c r="C68" s="11" t="s">
        <v>4</v>
      </c>
      <c r="D68" s="12">
        <v>8</v>
      </c>
      <c r="E68" s="6">
        <v>6</v>
      </c>
      <c r="F68" s="7">
        <f t="shared" si="7"/>
        <v>48</v>
      </c>
      <c r="G68" s="62"/>
      <c r="H68" s="16">
        <f t="shared" si="8"/>
        <v>0</v>
      </c>
      <c r="I68" s="121">
        <f t="shared" si="9"/>
        <v>16.8</v>
      </c>
      <c r="J68" s="95" t="s">
        <v>235</v>
      </c>
      <c r="K68" s="2"/>
    </row>
    <row r="69" spans="1:11" s="1" customFormat="1" ht="15.75" customHeight="1">
      <c r="A69" s="52" t="s">
        <v>79</v>
      </c>
      <c r="B69" s="58" t="s">
        <v>14</v>
      </c>
      <c r="C69" s="11" t="s">
        <v>10</v>
      </c>
      <c r="D69" s="12">
        <v>8</v>
      </c>
      <c r="E69" s="6">
        <v>6</v>
      </c>
      <c r="F69" s="7">
        <f t="shared" si="7"/>
        <v>48</v>
      </c>
      <c r="G69" s="62"/>
      <c r="H69" s="16">
        <f t="shared" si="8"/>
        <v>0</v>
      </c>
      <c r="I69" s="121">
        <f t="shared" si="9"/>
        <v>16.8</v>
      </c>
      <c r="J69" s="95" t="s">
        <v>236</v>
      </c>
      <c r="K69" s="2"/>
    </row>
    <row r="70" spans="1:11" s="1" customFormat="1" ht="15.75" customHeight="1">
      <c r="A70" s="52" t="s">
        <v>48</v>
      </c>
      <c r="B70" s="58" t="s">
        <v>17</v>
      </c>
      <c r="C70" s="8" t="s">
        <v>35</v>
      </c>
      <c r="D70" s="9">
        <v>8</v>
      </c>
      <c r="E70" s="6">
        <v>6</v>
      </c>
      <c r="F70" s="7">
        <f t="shared" si="7"/>
        <v>48</v>
      </c>
      <c r="G70" s="62"/>
      <c r="H70" s="16">
        <f t="shared" si="8"/>
        <v>0</v>
      </c>
      <c r="I70" s="121">
        <f t="shared" si="9"/>
        <v>16.8</v>
      </c>
      <c r="J70" s="95" t="s">
        <v>237</v>
      </c>
      <c r="K70" s="2"/>
    </row>
    <row r="71" spans="1:10" ht="15" customHeight="1">
      <c r="A71" s="52" t="s">
        <v>49</v>
      </c>
      <c r="B71" s="58" t="s">
        <v>62</v>
      </c>
      <c r="C71" s="8" t="s">
        <v>2</v>
      </c>
      <c r="D71" s="9">
        <v>8</v>
      </c>
      <c r="E71" s="6">
        <v>6</v>
      </c>
      <c r="F71" s="7">
        <f t="shared" si="7"/>
        <v>48</v>
      </c>
      <c r="G71" s="62"/>
      <c r="H71" s="16">
        <f t="shared" si="8"/>
        <v>0</v>
      </c>
      <c r="I71" s="121">
        <f t="shared" si="9"/>
        <v>16.8</v>
      </c>
      <c r="J71" s="95" t="s">
        <v>238</v>
      </c>
    </row>
    <row r="72" spans="1:10" ht="15" customHeight="1">
      <c r="A72" s="52" t="s">
        <v>80</v>
      </c>
      <c r="B72" s="58" t="s">
        <v>38</v>
      </c>
      <c r="C72" s="8" t="s">
        <v>35</v>
      </c>
      <c r="D72" s="9">
        <v>8.5</v>
      </c>
      <c r="E72" s="6">
        <v>6</v>
      </c>
      <c r="F72" s="7">
        <f t="shared" si="7"/>
        <v>51</v>
      </c>
      <c r="G72" s="42"/>
      <c r="H72" s="16">
        <f t="shared" si="8"/>
        <v>0</v>
      </c>
      <c r="I72" s="121">
        <f t="shared" si="9"/>
        <v>17.85</v>
      </c>
      <c r="J72" s="95" t="s">
        <v>239</v>
      </c>
    </row>
    <row r="73" spans="1:10" ht="15" customHeight="1">
      <c r="A73" s="52" t="s">
        <v>51</v>
      </c>
      <c r="B73" s="58" t="s">
        <v>64</v>
      </c>
      <c r="C73" s="8" t="s">
        <v>35</v>
      </c>
      <c r="D73" s="9">
        <v>8</v>
      </c>
      <c r="E73" s="6">
        <v>6</v>
      </c>
      <c r="F73" s="7">
        <f t="shared" si="7"/>
        <v>48</v>
      </c>
      <c r="G73" s="42"/>
      <c r="H73" s="16">
        <f t="shared" si="8"/>
        <v>0</v>
      </c>
      <c r="I73" s="121">
        <f t="shared" si="9"/>
        <v>16.8</v>
      </c>
      <c r="J73" s="95" t="s">
        <v>240</v>
      </c>
    </row>
    <row r="74" spans="1:10" ht="15" customHeight="1">
      <c r="A74" s="52" t="s">
        <v>50</v>
      </c>
      <c r="B74" s="58" t="s">
        <v>63</v>
      </c>
      <c r="C74" s="8" t="s">
        <v>5</v>
      </c>
      <c r="D74" s="9">
        <v>12.2</v>
      </c>
      <c r="E74" s="6">
        <v>6</v>
      </c>
      <c r="F74" s="7">
        <f t="shared" si="7"/>
        <v>73.19999999999999</v>
      </c>
      <c r="G74" s="42"/>
      <c r="H74" s="16">
        <f t="shared" si="8"/>
        <v>0</v>
      </c>
      <c r="I74" s="121">
        <f t="shared" si="9"/>
        <v>25.62</v>
      </c>
      <c r="J74" s="95" t="s">
        <v>241</v>
      </c>
    </row>
    <row r="75" spans="1:10" ht="15" customHeight="1">
      <c r="A75" s="52" t="s">
        <v>109</v>
      </c>
      <c r="B75" s="58" t="s">
        <v>156</v>
      </c>
      <c r="C75" s="8" t="s">
        <v>35</v>
      </c>
      <c r="D75" s="9">
        <v>8.5</v>
      </c>
      <c r="E75" s="6">
        <v>6</v>
      </c>
      <c r="F75" s="7">
        <f t="shared" si="7"/>
        <v>51</v>
      </c>
      <c r="G75" s="42"/>
      <c r="H75" s="16">
        <f t="shared" si="8"/>
        <v>0</v>
      </c>
      <c r="I75" s="121">
        <f t="shared" si="9"/>
        <v>17.85</v>
      </c>
      <c r="J75" s="95" t="s">
        <v>242</v>
      </c>
    </row>
    <row r="76" spans="1:10" ht="15" customHeight="1">
      <c r="A76" s="52" t="s">
        <v>110</v>
      </c>
      <c r="B76" s="58" t="s">
        <v>157</v>
      </c>
      <c r="C76" s="8" t="s">
        <v>111</v>
      </c>
      <c r="D76" s="9">
        <v>8.5</v>
      </c>
      <c r="E76" s="6">
        <v>6</v>
      </c>
      <c r="F76" s="7">
        <f t="shared" si="7"/>
        <v>51</v>
      </c>
      <c r="G76" s="42"/>
      <c r="H76" s="16">
        <f t="shared" si="8"/>
        <v>0</v>
      </c>
      <c r="I76" s="121">
        <f t="shared" si="9"/>
        <v>17.85</v>
      </c>
      <c r="J76" s="95" t="s">
        <v>243</v>
      </c>
    </row>
    <row r="77" spans="1:10" ht="15" customHeight="1">
      <c r="A77" s="52" t="s">
        <v>142</v>
      </c>
      <c r="B77" s="58" t="s">
        <v>155</v>
      </c>
      <c r="C77" s="4" t="s">
        <v>2</v>
      </c>
      <c r="D77" s="51">
        <v>8.5</v>
      </c>
      <c r="E77" s="6">
        <v>6</v>
      </c>
      <c r="F77" s="7">
        <f t="shared" si="7"/>
        <v>51</v>
      </c>
      <c r="G77" s="42"/>
      <c r="H77" s="16">
        <f t="shared" si="8"/>
        <v>0</v>
      </c>
      <c r="I77" s="121">
        <f t="shared" si="9"/>
        <v>17.85</v>
      </c>
      <c r="J77" s="95" t="s">
        <v>244</v>
      </c>
    </row>
    <row r="78" spans="1:10" ht="15" customHeight="1">
      <c r="A78" s="52" t="s">
        <v>165</v>
      </c>
      <c r="B78" s="58" t="s">
        <v>185</v>
      </c>
      <c r="C78" s="4" t="s">
        <v>35</v>
      </c>
      <c r="D78" s="51">
        <v>8</v>
      </c>
      <c r="E78" s="6">
        <v>6</v>
      </c>
      <c r="F78" s="7">
        <f t="shared" si="7"/>
        <v>48</v>
      </c>
      <c r="G78" s="42"/>
      <c r="H78" s="16">
        <f t="shared" si="8"/>
        <v>0</v>
      </c>
      <c r="I78" s="121">
        <f t="shared" si="9"/>
        <v>16.8</v>
      </c>
      <c r="J78" s="95" t="s">
        <v>245</v>
      </c>
    </row>
    <row r="79" spans="1:10" ht="15" customHeight="1" thickBot="1">
      <c r="A79" s="52" t="s">
        <v>226</v>
      </c>
      <c r="B79" s="58" t="s">
        <v>227</v>
      </c>
      <c r="C79" s="4" t="s">
        <v>154</v>
      </c>
      <c r="D79" s="51">
        <v>8</v>
      </c>
      <c r="E79" s="6">
        <v>6</v>
      </c>
      <c r="F79" s="7">
        <f t="shared" si="7"/>
        <v>48</v>
      </c>
      <c r="G79" s="42"/>
      <c r="H79" s="16">
        <f t="shared" si="8"/>
        <v>0</v>
      </c>
      <c r="I79" s="121">
        <f t="shared" si="9"/>
        <v>16.8</v>
      </c>
      <c r="J79" s="95" t="s">
        <v>246</v>
      </c>
    </row>
    <row r="80" spans="1:10" ht="15" customHeight="1">
      <c r="A80" s="102"/>
      <c r="B80" s="102"/>
      <c r="C80" s="102"/>
      <c r="D80" s="102"/>
      <c r="E80" s="102"/>
      <c r="F80" s="104" t="s">
        <v>126</v>
      </c>
      <c r="G80" s="49">
        <f>SUM(G61:G79)*6</f>
        <v>0</v>
      </c>
      <c r="H80" s="50">
        <f>SUM(H61:H79)</f>
        <v>0</v>
      </c>
      <c r="I80" s="123"/>
      <c r="J80" s="95"/>
    </row>
    <row r="81" spans="1:10" ht="15" customHeight="1">
      <c r="A81" s="32"/>
      <c r="B81" s="47" t="s">
        <v>31</v>
      </c>
      <c r="C81" s="32"/>
      <c r="D81" s="23"/>
      <c r="E81" s="23"/>
      <c r="F81" s="23"/>
      <c r="G81" s="44">
        <f>IF((AND(0&lt;=G98&lt;=5)),0,)+IF((1&lt;=G98),1)</f>
        <v>0</v>
      </c>
      <c r="H81" s="34"/>
      <c r="I81" s="101"/>
      <c r="J81" s="95"/>
    </row>
    <row r="82" spans="1:10" ht="15" customHeight="1">
      <c r="A82" s="52" t="s">
        <v>85</v>
      </c>
      <c r="B82" s="3" t="s">
        <v>22</v>
      </c>
      <c r="C82" s="4" t="s">
        <v>1</v>
      </c>
      <c r="D82" s="5">
        <v>17.85</v>
      </c>
      <c r="E82" s="6">
        <v>1</v>
      </c>
      <c r="F82" s="7">
        <f aca="true" t="shared" si="10" ref="F82:F97">E82*D82</f>
        <v>17.85</v>
      </c>
      <c r="G82" s="42"/>
      <c r="H82" s="16">
        <f aca="true" t="shared" si="11" ref="H82:H97">G82*F82</f>
        <v>0</v>
      </c>
      <c r="I82" s="124"/>
      <c r="J82" s="95" t="s">
        <v>269</v>
      </c>
    </row>
    <row r="83" spans="1:10" ht="15" customHeight="1">
      <c r="A83" s="52" t="s">
        <v>56</v>
      </c>
      <c r="B83" s="3" t="s">
        <v>23</v>
      </c>
      <c r="C83" s="4" t="s">
        <v>1</v>
      </c>
      <c r="D83" s="5">
        <v>17.85</v>
      </c>
      <c r="E83" s="6">
        <v>1</v>
      </c>
      <c r="F83" s="7">
        <f t="shared" si="10"/>
        <v>17.85</v>
      </c>
      <c r="G83" s="42"/>
      <c r="H83" s="16">
        <f t="shared" si="11"/>
        <v>0</v>
      </c>
      <c r="I83" s="124"/>
      <c r="J83" s="95" t="s">
        <v>270</v>
      </c>
    </row>
    <row r="84" spans="1:10" ht="15" customHeight="1">
      <c r="A84" s="52" t="s">
        <v>57</v>
      </c>
      <c r="B84" s="3" t="s">
        <v>16</v>
      </c>
      <c r="C84" s="4" t="s">
        <v>1</v>
      </c>
      <c r="D84" s="5">
        <v>17.85</v>
      </c>
      <c r="E84" s="6">
        <v>1</v>
      </c>
      <c r="F84" s="7">
        <f t="shared" si="10"/>
        <v>17.85</v>
      </c>
      <c r="G84" s="42"/>
      <c r="H84" s="16">
        <f t="shared" si="11"/>
        <v>0</v>
      </c>
      <c r="I84" s="124"/>
      <c r="J84" s="95" t="s">
        <v>271</v>
      </c>
    </row>
    <row r="85" spans="1:10" ht="15" customHeight="1">
      <c r="A85" s="52" t="s">
        <v>162</v>
      </c>
      <c r="B85" s="3" t="s">
        <v>58</v>
      </c>
      <c r="C85" s="4" t="s">
        <v>1</v>
      </c>
      <c r="D85" s="5">
        <v>17.85</v>
      </c>
      <c r="E85" s="6">
        <v>1</v>
      </c>
      <c r="F85" s="7">
        <f t="shared" si="10"/>
        <v>17.85</v>
      </c>
      <c r="G85" s="42"/>
      <c r="H85" s="16">
        <f t="shared" si="11"/>
        <v>0</v>
      </c>
      <c r="I85" s="124"/>
      <c r="J85" s="95" t="s">
        <v>272</v>
      </c>
    </row>
    <row r="86" spans="1:10" ht="15" customHeight="1">
      <c r="A86" s="54" t="s">
        <v>86</v>
      </c>
      <c r="B86" s="3" t="s">
        <v>82</v>
      </c>
      <c r="C86" s="4" t="s">
        <v>1</v>
      </c>
      <c r="D86" s="5">
        <v>19.35</v>
      </c>
      <c r="E86" s="6">
        <v>1</v>
      </c>
      <c r="F86" s="17">
        <f t="shared" si="10"/>
        <v>19.35</v>
      </c>
      <c r="G86" s="42"/>
      <c r="H86" s="16">
        <f t="shared" si="11"/>
        <v>0</v>
      </c>
      <c r="I86" s="124"/>
      <c r="J86" s="95" t="s">
        <v>273</v>
      </c>
    </row>
    <row r="87" spans="1:10" ht="15" customHeight="1">
      <c r="A87" s="54" t="s">
        <v>87</v>
      </c>
      <c r="B87" s="3" t="s">
        <v>116</v>
      </c>
      <c r="C87" s="4" t="s">
        <v>1</v>
      </c>
      <c r="D87" s="5">
        <v>17.85</v>
      </c>
      <c r="E87" s="6">
        <v>1</v>
      </c>
      <c r="F87" s="17">
        <f t="shared" si="10"/>
        <v>17.85</v>
      </c>
      <c r="G87" s="42"/>
      <c r="H87" s="16">
        <f t="shared" si="11"/>
        <v>0</v>
      </c>
      <c r="I87" s="124"/>
      <c r="J87" s="95" t="s">
        <v>274</v>
      </c>
    </row>
    <row r="88" spans="1:10" ht="15" customHeight="1">
      <c r="A88" s="54" t="s">
        <v>89</v>
      </c>
      <c r="B88" s="3" t="s">
        <v>39</v>
      </c>
      <c r="C88" s="4" t="s">
        <v>1</v>
      </c>
      <c r="D88" s="5">
        <v>17.85</v>
      </c>
      <c r="E88" s="6">
        <v>1</v>
      </c>
      <c r="F88" s="17">
        <f t="shared" si="10"/>
        <v>17.85</v>
      </c>
      <c r="G88" s="42"/>
      <c r="H88" s="16">
        <f t="shared" si="11"/>
        <v>0</v>
      </c>
      <c r="I88" s="124"/>
      <c r="J88" s="95" t="s">
        <v>275</v>
      </c>
    </row>
    <row r="89" spans="1:10" ht="15" customHeight="1">
      <c r="A89" s="54" t="s">
        <v>88</v>
      </c>
      <c r="B89" s="3" t="s">
        <v>190</v>
      </c>
      <c r="C89" s="4" t="s">
        <v>1</v>
      </c>
      <c r="D89" s="5">
        <v>17.85</v>
      </c>
      <c r="E89" s="6">
        <v>1</v>
      </c>
      <c r="F89" s="17">
        <f t="shared" si="10"/>
        <v>17.85</v>
      </c>
      <c r="G89" s="42"/>
      <c r="H89" s="16">
        <f t="shared" si="11"/>
        <v>0</v>
      </c>
      <c r="I89" s="124"/>
      <c r="J89" s="95" t="s">
        <v>276</v>
      </c>
    </row>
    <row r="90" spans="1:10" ht="15" customHeight="1">
      <c r="A90" s="52" t="s">
        <v>104</v>
      </c>
      <c r="B90" s="58" t="s">
        <v>117</v>
      </c>
      <c r="C90" s="4" t="s">
        <v>1</v>
      </c>
      <c r="D90" s="5">
        <v>18</v>
      </c>
      <c r="E90" s="6">
        <v>1</v>
      </c>
      <c r="F90" s="17">
        <f t="shared" si="10"/>
        <v>18</v>
      </c>
      <c r="G90" s="59"/>
      <c r="H90" s="16">
        <f t="shared" si="11"/>
        <v>0</v>
      </c>
      <c r="I90" s="124"/>
      <c r="J90" s="95" t="s">
        <v>277</v>
      </c>
    </row>
    <row r="91" spans="1:10" ht="15.75" customHeight="1">
      <c r="A91" s="52" t="s">
        <v>124</v>
      </c>
      <c r="B91" s="58" t="s">
        <v>158</v>
      </c>
      <c r="C91" s="4" t="s">
        <v>1</v>
      </c>
      <c r="D91" s="5">
        <v>17.85</v>
      </c>
      <c r="E91" s="6">
        <v>1</v>
      </c>
      <c r="F91" s="17">
        <f t="shared" si="10"/>
        <v>17.85</v>
      </c>
      <c r="G91" s="61"/>
      <c r="H91" s="16">
        <f t="shared" si="11"/>
        <v>0</v>
      </c>
      <c r="I91" s="124"/>
      <c r="J91" s="95" t="s">
        <v>278</v>
      </c>
    </row>
    <row r="92" spans="1:11" s="1" customFormat="1" ht="15.75" customHeight="1">
      <c r="A92" s="52" t="s">
        <v>144</v>
      </c>
      <c r="B92" s="58" t="s">
        <v>159</v>
      </c>
      <c r="C92" s="4" t="s">
        <v>1</v>
      </c>
      <c r="D92" s="5">
        <v>17.85</v>
      </c>
      <c r="E92" s="6">
        <v>1</v>
      </c>
      <c r="F92" s="17">
        <f t="shared" si="10"/>
        <v>17.85</v>
      </c>
      <c r="G92" s="55"/>
      <c r="H92" s="16">
        <f t="shared" si="11"/>
        <v>0</v>
      </c>
      <c r="I92" s="124"/>
      <c r="J92" s="95" t="s">
        <v>279</v>
      </c>
      <c r="K92" s="2"/>
    </row>
    <row r="93" spans="1:10" ht="15" customHeight="1">
      <c r="A93" s="52" t="s">
        <v>161</v>
      </c>
      <c r="B93" s="3" t="s">
        <v>184</v>
      </c>
      <c r="C93" s="4" t="s">
        <v>1</v>
      </c>
      <c r="D93" s="5">
        <v>19.35</v>
      </c>
      <c r="E93" s="6">
        <v>1</v>
      </c>
      <c r="F93" s="7">
        <f t="shared" si="10"/>
        <v>19.35</v>
      </c>
      <c r="G93" s="42"/>
      <c r="H93" s="16">
        <f t="shared" si="11"/>
        <v>0</v>
      </c>
      <c r="I93" s="124"/>
      <c r="J93" s="95" t="s">
        <v>280</v>
      </c>
    </row>
    <row r="94" spans="1:10" ht="15.75" customHeight="1">
      <c r="A94" s="52" t="s">
        <v>173</v>
      </c>
      <c r="B94" s="58" t="s">
        <v>178</v>
      </c>
      <c r="C94" s="4" t="s">
        <v>1</v>
      </c>
      <c r="D94" s="5">
        <v>17.85</v>
      </c>
      <c r="E94" s="6">
        <v>1</v>
      </c>
      <c r="F94" s="17">
        <f t="shared" si="10"/>
        <v>17.85</v>
      </c>
      <c r="G94" s="55"/>
      <c r="H94" s="16">
        <f t="shared" si="11"/>
        <v>0</v>
      </c>
      <c r="I94" s="124"/>
      <c r="J94" s="95" t="s">
        <v>281</v>
      </c>
    </row>
    <row r="95" spans="1:10" ht="15.75" customHeight="1">
      <c r="A95" s="52" t="s">
        <v>187</v>
      </c>
      <c r="B95" s="58" t="s">
        <v>250</v>
      </c>
      <c r="C95" s="4" t="s">
        <v>1</v>
      </c>
      <c r="D95" s="5">
        <v>17.85</v>
      </c>
      <c r="E95" s="6">
        <v>1</v>
      </c>
      <c r="F95" s="17">
        <f t="shared" si="10"/>
        <v>17.85</v>
      </c>
      <c r="G95" s="55"/>
      <c r="H95" s="16">
        <f t="shared" si="11"/>
        <v>0</v>
      </c>
      <c r="I95" s="124"/>
      <c r="J95" s="95" t="s">
        <v>282</v>
      </c>
    </row>
    <row r="96" spans="1:10" ht="15.75" customHeight="1">
      <c r="A96" s="52" t="s">
        <v>268</v>
      </c>
      <c r="B96" s="58" t="s">
        <v>249</v>
      </c>
      <c r="C96" s="4" t="s">
        <v>1</v>
      </c>
      <c r="D96" s="5">
        <v>19.35</v>
      </c>
      <c r="E96" s="6">
        <v>1</v>
      </c>
      <c r="F96" s="17">
        <f t="shared" si="10"/>
        <v>19.35</v>
      </c>
      <c r="G96" s="55"/>
      <c r="H96" s="16">
        <f t="shared" si="11"/>
        <v>0</v>
      </c>
      <c r="I96" s="124"/>
      <c r="J96" s="95" t="s">
        <v>283</v>
      </c>
    </row>
    <row r="97" spans="1:10" ht="15.75" customHeight="1" thickBot="1">
      <c r="A97" s="52" t="s">
        <v>323</v>
      </c>
      <c r="B97" s="57" t="s">
        <v>307</v>
      </c>
      <c r="C97" s="4" t="s">
        <v>1</v>
      </c>
      <c r="D97" s="136">
        <v>19.35</v>
      </c>
      <c r="E97" s="137">
        <v>1</v>
      </c>
      <c r="F97" s="17">
        <f t="shared" si="10"/>
        <v>19.35</v>
      </c>
      <c r="G97" s="138"/>
      <c r="H97" s="16">
        <f t="shared" si="11"/>
        <v>0</v>
      </c>
      <c r="I97" s="139"/>
      <c r="J97" s="95" t="s">
        <v>324</v>
      </c>
    </row>
    <row r="98" spans="1:12" ht="15" customHeight="1">
      <c r="A98" s="102"/>
      <c r="B98" s="102"/>
      <c r="C98" s="102"/>
      <c r="D98" s="102"/>
      <c r="E98" s="102"/>
      <c r="F98" s="104" t="s">
        <v>126</v>
      </c>
      <c r="G98" s="49">
        <f>SUM(G82:G97)*1</f>
        <v>0</v>
      </c>
      <c r="H98" s="50">
        <f>SUM(H82:H97)</f>
        <v>0</v>
      </c>
      <c r="I98" s="123"/>
      <c r="J98" s="85"/>
      <c r="L98" s="1"/>
    </row>
    <row r="99" spans="1:12" ht="15" customHeight="1">
      <c r="A99" s="33"/>
      <c r="B99" s="48" t="s">
        <v>30</v>
      </c>
      <c r="C99" s="33"/>
      <c r="D99" s="25"/>
      <c r="E99" s="25"/>
      <c r="F99" s="25"/>
      <c r="G99" s="44">
        <f>IF((AND(0&lt;=G115&lt;=5)),0,)+IF((1&lt;=G115),1)</f>
        <v>0</v>
      </c>
      <c r="H99" s="34"/>
      <c r="I99" s="101"/>
      <c r="J99" s="86"/>
      <c r="L99" s="1"/>
    </row>
    <row r="100" spans="1:12" ht="15" customHeight="1">
      <c r="A100" s="52" t="s">
        <v>90</v>
      </c>
      <c r="B100" s="3" t="s">
        <v>15</v>
      </c>
      <c r="C100" s="4" t="s">
        <v>3</v>
      </c>
      <c r="D100" s="5">
        <v>18.35</v>
      </c>
      <c r="E100" s="6">
        <v>1</v>
      </c>
      <c r="F100" s="17">
        <f aca="true" t="shared" si="12" ref="F100:F113">E100*D100</f>
        <v>18.35</v>
      </c>
      <c r="G100" s="42"/>
      <c r="H100" s="16">
        <f aca="true" t="shared" si="13" ref="H100:H114">G100*F100</f>
        <v>0</v>
      </c>
      <c r="I100" s="124"/>
      <c r="J100" s="95" t="s">
        <v>286</v>
      </c>
      <c r="L100" s="1"/>
    </row>
    <row r="101" spans="1:12" ht="15" customHeight="1">
      <c r="A101" s="52" t="s">
        <v>91</v>
      </c>
      <c r="B101" s="3" t="s">
        <v>20</v>
      </c>
      <c r="C101" s="4" t="s">
        <v>3</v>
      </c>
      <c r="D101" s="5">
        <v>18</v>
      </c>
      <c r="E101" s="6">
        <v>1</v>
      </c>
      <c r="F101" s="17">
        <f t="shared" si="12"/>
        <v>18</v>
      </c>
      <c r="G101" s="62"/>
      <c r="H101" s="16">
        <f t="shared" si="13"/>
        <v>0</v>
      </c>
      <c r="I101" s="124"/>
      <c r="J101" s="95" t="s">
        <v>287</v>
      </c>
      <c r="L101" s="1"/>
    </row>
    <row r="102" spans="1:12" ht="15" customHeight="1">
      <c r="A102" s="52" t="s">
        <v>34</v>
      </c>
      <c r="B102" s="3" t="s">
        <v>129</v>
      </c>
      <c r="C102" s="4" t="s">
        <v>3</v>
      </c>
      <c r="D102" s="5">
        <v>20</v>
      </c>
      <c r="E102" s="6">
        <v>1</v>
      </c>
      <c r="F102" s="17">
        <f t="shared" si="12"/>
        <v>20</v>
      </c>
      <c r="G102" s="62"/>
      <c r="H102" s="16">
        <f t="shared" si="13"/>
        <v>0</v>
      </c>
      <c r="I102" s="124"/>
      <c r="J102" s="95" t="s">
        <v>288</v>
      </c>
      <c r="L102" s="1"/>
    </row>
    <row r="103" spans="1:12" ht="15" customHeight="1">
      <c r="A103" s="52" t="s">
        <v>145</v>
      </c>
      <c r="B103" s="3" t="s">
        <v>146</v>
      </c>
      <c r="C103" s="4" t="s">
        <v>3</v>
      </c>
      <c r="D103" s="5">
        <v>20</v>
      </c>
      <c r="E103" s="6">
        <v>1</v>
      </c>
      <c r="F103" s="17">
        <f t="shared" si="12"/>
        <v>20</v>
      </c>
      <c r="G103" s="62"/>
      <c r="H103" s="16">
        <f t="shared" si="13"/>
        <v>0</v>
      </c>
      <c r="I103" s="124"/>
      <c r="J103" s="95" t="s">
        <v>289</v>
      </c>
      <c r="L103" s="1"/>
    </row>
    <row r="104" spans="1:12" ht="15" customHeight="1">
      <c r="A104" s="53" t="s">
        <v>92</v>
      </c>
      <c r="B104" s="3" t="s">
        <v>130</v>
      </c>
      <c r="C104" s="13" t="s">
        <v>3</v>
      </c>
      <c r="D104" s="14">
        <v>20</v>
      </c>
      <c r="E104" s="15">
        <v>1</v>
      </c>
      <c r="F104" s="17">
        <f t="shared" si="12"/>
        <v>20</v>
      </c>
      <c r="G104" s="65"/>
      <c r="H104" s="43">
        <f t="shared" si="13"/>
        <v>0</v>
      </c>
      <c r="I104" s="125"/>
      <c r="J104" s="95" t="s">
        <v>290</v>
      </c>
      <c r="L104" s="1"/>
    </row>
    <row r="105" spans="1:10" ht="15" customHeight="1">
      <c r="A105" s="53" t="s">
        <v>105</v>
      </c>
      <c r="B105" s="3" t="s">
        <v>131</v>
      </c>
      <c r="C105" s="13" t="s">
        <v>3</v>
      </c>
      <c r="D105" s="14">
        <v>20</v>
      </c>
      <c r="E105" s="15">
        <v>1</v>
      </c>
      <c r="F105" s="17">
        <f t="shared" si="12"/>
        <v>20</v>
      </c>
      <c r="G105" s="65"/>
      <c r="H105" s="43">
        <f t="shared" si="13"/>
        <v>0</v>
      </c>
      <c r="I105" s="125"/>
      <c r="J105" s="95" t="s">
        <v>291</v>
      </c>
    </row>
    <row r="106" spans="1:10" ht="15" customHeight="1">
      <c r="A106" s="53" t="s">
        <v>106</v>
      </c>
      <c r="B106" s="3" t="s">
        <v>132</v>
      </c>
      <c r="C106" s="13" t="s">
        <v>3</v>
      </c>
      <c r="D106" s="14">
        <v>20</v>
      </c>
      <c r="E106" s="15">
        <v>1</v>
      </c>
      <c r="F106" s="17">
        <f t="shared" si="12"/>
        <v>20</v>
      </c>
      <c r="G106" s="65"/>
      <c r="H106" s="43">
        <f t="shared" si="13"/>
        <v>0</v>
      </c>
      <c r="I106" s="125"/>
      <c r="J106" s="95" t="s">
        <v>292</v>
      </c>
    </row>
    <row r="107" spans="1:10" ht="15" customHeight="1">
      <c r="A107" s="53" t="s">
        <v>107</v>
      </c>
      <c r="B107" s="56" t="s">
        <v>118</v>
      </c>
      <c r="C107" s="4" t="s">
        <v>1</v>
      </c>
      <c r="D107" s="14">
        <v>34</v>
      </c>
      <c r="E107" s="15">
        <v>1</v>
      </c>
      <c r="F107" s="17">
        <f t="shared" si="12"/>
        <v>34</v>
      </c>
      <c r="G107" s="63"/>
      <c r="H107" s="43">
        <f t="shared" si="13"/>
        <v>0</v>
      </c>
      <c r="I107" s="125"/>
      <c r="J107" s="95" t="s">
        <v>293</v>
      </c>
    </row>
    <row r="108" spans="1:12" ht="15" customHeight="1">
      <c r="A108" s="52" t="s">
        <v>125</v>
      </c>
      <c r="B108" s="58" t="s">
        <v>149</v>
      </c>
      <c r="C108" s="4" t="s">
        <v>3</v>
      </c>
      <c r="D108" s="5">
        <v>18</v>
      </c>
      <c r="E108" s="6">
        <v>1</v>
      </c>
      <c r="F108" s="17">
        <f t="shared" si="12"/>
        <v>18</v>
      </c>
      <c r="G108" s="64"/>
      <c r="H108" s="16">
        <f t="shared" si="13"/>
        <v>0</v>
      </c>
      <c r="I108" s="124"/>
      <c r="J108" s="95" t="s">
        <v>294</v>
      </c>
      <c r="L108" s="1"/>
    </row>
    <row r="109" spans="1:12" ht="15" customHeight="1">
      <c r="A109" s="52" t="s">
        <v>163</v>
      </c>
      <c r="B109" s="3" t="s">
        <v>189</v>
      </c>
      <c r="C109" s="4" t="s">
        <v>1</v>
      </c>
      <c r="D109" s="5">
        <v>34</v>
      </c>
      <c r="E109" s="6">
        <v>1</v>
      </c>
      <c r="F109" s="17">
        <f t="shared" si="12"/>
        <v>34</v>
      </c>
      <c r="G109" s="67"/>
      <c r="H109" s="16">
        <f t="shared" si="13"/>
        <v>0</v>
      </c>
      <c r="I109" s="124"/>
      <c r="J109" s="95" t="s">
        <v>295</v>
      </c>
      <c r="L109" s="1"/>
    </row>
    <row r="110" spans="1:12" ht="15" customHeight="1">
      <c r="A110" s="52" t="s">
        <v>164</v>
      </c>
      <c r="B110" s="3" t="s">
        <v>186</v>
      </c>
      <c r="C110" s="4" t="s">
        <v>3</v>
      </c>
      <c r="D110" s="51">
        <v>18.35</v>
      </c>
      <c r="E110" s="6">
        <v>1</v>
      </c>
      <c r="F110" s="17">
        <f t="shared" si="12"/>
        <v>18.35</v>
      </c>
      <c r="G110" s="67"/>
      <c r="H110" s="16">
        <f t="shared" si="13"/>
        <v>0</v>
      </c>
      <c r="I110" s="124"/>
      <c r="J110" s="95" t="s">
        <v>296</v>
      </c>
      <c r="L110" s="1"/>
    </row>
    <row r="111" spans="1:12" ht="15" customHeight="1">
      <c r="A111" s="52" t="s">
        <v>174</v>
      </c>
      <c r="B111" s="58" t="s">
        <v>188</v>
      </c>
      <c r="C111" s="4" t="s">
        <v>3</v>
      </c>
      <c r="D111" s="5">
        <v>18</v>
      </c>
      <c r="E111" s="6">
        <v>1</v>
      </c>
      <c r="F111" s="17">
        <f t="shared" si="12"/>
        <v>18</v>
      </c>
      <c r="G111" s="55"/>
      <c r="H111" s="16">
        <f t="shared" si="13"/>
        <v>0</v>
      </c>
      <c r="I111" s="124"/>
      <c r="J111" s="95" t="s">
        <v>297</v>
      </c>
      <c r="L111" s="1"/>
    </row>
    <row r="112" spans="1:12" ht="15" customHeight="1">
      <c r="A112" s="52" t="s">
        <v>284</v>
      </c>
      <c r="B112" s="58" t="s">
        <v>285</v>
      </c>
      <c r="C112" s="4" t="s">
        <v>3</v>
      </c>
      <c r="D112" s="5">
        <v>20</v>
      </c>
      <c r="E112" s="6">
        <v>1</v>
      </c>
      <c r="F112" s="17">
        <f t="shared" si="12"/>
        <v>20</v>
      </c>
      <c r="G112" s="55"/>
      <c r="H112" s="16">
        <f t="shared" si="13"/>
        <v>0</v>
      </c>
      <c r="I112" s="124"/>
      <c r="J112" s="95" t="s">
        <v>298</v>
      </c>
      <c r="L112" s="1"/>
    </row>
    <row r="113" spans="1:12" ht="15" customHeight="1" thickBot="1">
      <c r="A113" s="52" t="s">
        <v>325</v>
      </c>
      <c r="B113" s="142" t="s">
        <v>317</v>
      </c>
      <c r="C113" s="4" t="s">
        <v>3</v>
      </c>
      <c r="D113" s="5">
        <v>20</v>
      </c>
      <c r="E113" s="6">
        <v>1</v>
      </c>
      <c r="F113" s="17">
        <f t="shared" si="12"/>
        <v>20</v>
      </c>
      <c r="G113" s="55"/>
      <c r="H113" s="16">
        <f t="shared" si="13"/>
        <v>0</v>
      </c>
      <c r="I113" s="124"/>
      <c r="J113" s="95" t="s">
        <v>326</v>
      </c>
      <c r="L113" s="1"/>
    </row>
    <row r="114" spans="1:12" ht="15" customHeight="1" thickBot="1">
      <c r="A114" s="46" t="s">
        <v>36</v>
      </c>
      <c r="B114" s="72" t="s">
        <v>37</v>
      </c>
      <c r="C114" s="73"/>
      <c r="D114" s="74">
        <v>0</v>
      </c>
      <c r="E114" s="75">
        <v>1</v>
      </c>
      <c r="F114" s="76">
        <v>0</v>
      </c>
      <c r="G114" s="77"/>
      <c r="H114" s="78">
        <f t="shared" si="13"/>
        <v>0</v>
      </c>
      <c r="I114" s="126"/>
      <c r="J114" s="85"/>
      <c r="L114" s="1"/>
    </row>
    <row r="115" spans="1:12" ht="15" customHeight="1" thickBot="1">
      <c r="A115" s="102"/>
      <c r="B115" s="102"/>
      <c r="C115" s="102"/>
      <c r="D115" s="102"/>
      <c r="E115" s="102"/>
      <c r="F115" s="104" t="s">
        <v>126</v>
      </c>
      <c r="G115" s="49">
        <f>SUM(G100:G114)*1</f>
        <v>0</v>
      </c>
      <c r="H115" s="50">
        <f>SUM(H100:H114)</f>
        <v>0</v>
      </c>
      <c r="I115" s="127"/>
      <c r="J115" s="87"/>
      <c r="L115" s="1"/>
    </row>
    <row r="116" spans="1:12" ht="15" customHeight="1" thickBot="1">
      <c r="A116" s="35"/>
      <c r="B116" s="36"/>
      <c r="C116" s="37"/>
      <c r="D116" s="38"/>
      <c r="E116" s="39"/>
      <c r="F116" s="40"/>
      <c r="G116" s="39"/>
      <c r="H116" s="41"/>
      <c r="I116" s="128"/>
      <c r="J116" s="110"/>
      <c r="L116" s="1"/>
    </row>
    <row r="117" spans="1:10" ht="15" customHeight="1" thickBot="1">
      <c r="A117" s="147" t="s">
        <v>302</v>
      </c>
      <c r="B117" s="148"/>
      <c r="C117" s="149"/>
      <c r="D117" s="111"/>
      <c r="E117" s="112"/>
      <c r="F117" s="88" t="s">
        <v>27</v>
      </c>
      <c r="G117" s="90" t="s">
        <v>28</v>
      </c>
      <c r="H117" s="165">
        <f>SUM(H22,H59,H80,H98,H115)</f>
        <v>0</v>
      </c>
      <c r="I117" s="166"/>
      <c r="J117" s="113"/>
    </row>
    <row r="118" spans="1:10" ht="15" customHeight="1" thickBot="1">
      <c r="A118" s="150" t="s">
        <v>301</v>
      </c>
      <c r="B118" s="151"/>
      <c r="C118" s="152"/>
      <c r="D118" s="114"/>
      <c r="E118" s="114"/>
      <c r="F118" s="88" t="s">
        <v>29</v>
      </c>
      <c r="G118" s="90" t="s">
        <v>28</v>
      </c>
      <c r="H118" s="165">
        <v>25</v>
      </c>
      <c r="I118" s="166"/>
      <c r="J118" s="113"/>
    </row>
    <row r="119" spans="1:10" ht="18" customHeight="1" thickBot="1">
      <c r="A119" s="144" t="s">
        <v>303</v>
      </c>
      <c r="B119" s="145"/>
      <c r="C119" s="146"/>
      <c r="D119" s="92"/>
      <c r="E119" s="93"/>
      <c r="F119" s="89" t="s">
        <v>24</v>
      </c>
      <c r="G119" s="91" t="s">
        <v>28</v>
      </c>
      <c r="H119" s="163">
        <f>SUM(H117:H118)</f>
        <v>25</v>
      </c>
      <c r="I119" s="164"/>
      <c r="J119" s="113"/>
    </row>
    <row r="120" spans="1:10" ht="19.5" customHeight="1" thickBot="1">
      <c r="A120" s="156" t="s">
        <v>147</v>
      </c>
      <c r="B120" s="157"/>
      <c r="C120" s="158"/>
      <c r="D120" s="92"/>
      <c r="E120" s="92"/>
      <c r="F120" s="160" t="s">
        <v>93</v>
      </c>
      <c r="G120" s="160"/>
      <c r="H120" s="161"/>
      <c r="I120" s="161"/>
      <c r="J120" s="113"/>
    </row>
    <row r="121" spans="4:10" ht="18" customHeight="1">
      <c r="D121" s="92"/>
      <c r="E121" s="92"/>
      <c r="F121" s="159" t="s">
        <v>94</v>
      </c>
      <c r="G121" s="159"/>
      <c r="H121" s="162"/>
      <c r="I121" s="162"/>
      <c r="J121" s="113"/>
    </row>
    <row r="122" spans="4:10" ht="22.5" customHeight="1">
      <c r="D122" s="94"/>
      <c r="E122" s="94"/>
      <c r="H122" s="110"/>
      <c r="I122" s="110"/>
      <c r="J122" s="113"/>
    </row>
    <row r="123" spans="1:10" ht="15" customHeight="1">
      <c r="A123" s="116"/>
      <c r="B123" s="117"/>
      <c r="C123" s="118"/>
      <c r="D123" s="110"/>
      <c r="E123" s="119"/>
      <c r="F123" s="119"/>
      <c r="G123" s="110"/>
      <c r="H123" s="110"/>
      <c r="I123" s="110"/>
      <c r="J123" s="113"/>
    </row>
    <row r="124" spans="1:10" ht="15" customHeight="1">
      <c r="A124" s="155"/>
      <c r="B124" s="155"/>
      <c r="C124" s="155"/>
      <c r="D124" s="155"/>
      <c r="E124" s="155"/>
      <c r="F124" s="155"/>
      <c r="J124" s="113"/>
    </row>
    <row r="125" ht="15" customHeight="1">
      <c r="J125" s="113"/>
    </row>
    <row r="126" ht="15" customHeight="1">
      <c r="J126" s="113"/>
    </row>
    <row r="127" ht="15" customHeight="1">
      <c r="J127" s="113"/>
    </row>
    <row r="128" ht="12">
      <c r="J128" s="113"/>
    </row>
    <row r="129" ht="12">
      <c r="J129" s="113"/>
    </row>
    <row r="130" spans="1:10" s="120" customFormat="1" ht="17.25" customHeight="1">
      <c r="A130" s="115"/>
      <c r="B130" s="100"/>
      <c r="C130" s="96"/>
      <c r="D130" s="97"/>
      <c r="E130" s="98"/>
      <c r="F130" s="98"/>
      <c r="G130" s="97"/>
      <c r="H130" s="97"/>
      <c r="I130" s="97"/>
      <c r="J130" s="19"/>
    </row>
    <row r="131" spans="1:10" s="114" customFormat="1" ht="17.25" customHeight="1">
      <c r="A131" s="115"/>
      <c r="B131" s="100"/>
      <c r="C131" s="96"/>
      <c r="D131" s="97"/>
      <c r="E131" s="98"/>
      <c r="F131" s="98"/>
      <c r="G131" s="97"/>
      <c r="H131" s="97"/>
      <c r="I131" s="97"/>
      <c r="J131" s="19"/>
    </row>
    <row r="132" spans="1:10" s="114" customFormat="1" ht="17.25" customHeight="1">
      <c r="A132" s="115"/>
      <c r="B132" s="100"/>
      <c r="C132" s="96"/>
      <c r="D132" s="97"/>
      <c r="E132" s="98"/>
      <c r="F132" s="98"/>
      <c r="G132" s="97"/>
      <c r="H132" s="97"/>
      <c r="I132" s="97"/>
      <c r="J132" s="20"/>
    </row>
    <row r="133" spans="1:10" s="114" customFormat="1" ht="17.25" customHeight="1">
      <c r="A133" s="115"/>
      <c r="B133" s="100"/>
      <c r="C133" s="96"/>
      <c r="D133" s="97"/>
      <c r="E133" s="98"/>
      <c r="F133" s="98"/>
      <c r="G133" s="97"/>
      <c r="H133" s="97"/>
      <c r="I133" s="97"/>
      <c r="J133" s="18"/>
    </row>
    <row r="134" spans="1:10" s="114" customFormat="1" ht="21" customHeight="1">
      <c r="A134" s="115"/>
      <c r="B134" s="100"/>
      <c r="C134" s="96"/>
      <c r="D134" s="97"/>
      <c r="E134" s="98"/>
      <c r="F134" s="98"/>
      <c r="G134" s="97"/>
      <c r="H134" s="97"/>
      <c r="I134" s="97"/>
      <c r="J134" s="110"/>
    </row>
    <row r="135" spans="1:10" s="114" customFormat="1" ht="22.5" customHeight="1">
      <c r="A135" s="115"/>
      <c r="B135" s="100"/>
      <c r="C135" s="96"/>
      <c r="D135" s="97"/>
      <c r="E135" s="98"/>
      <c r="F135" s="98"/>
      <c r="G135" s="97"/>
      <c r="H135" s="97"/>
      <c r="I135" s="97"/>
      <c r="J135" s="110"/>
    </row>
    <row r="136" spans="1:10" s="114" customFormat="1" ht="19.5" customHeight="1">
      <c r="A136" s="115"/>
      <c r="B136" s="100"/>
      <c r="C136" s="96"/>
      <c r="D136" s="97"/>
      <c r="E136" s="98"/>
      <c r="F136" s="98"/>
      <c r="G136" s="97"/>
      <c r="H136" s="97"/>
      <c r="I136" s="97"/>
      <c r="J136" s="110"/>
    </row>
    <row r="137" ht="12">
      <c r="K137" s="100"/>
    </row>
    <row r="138" ht="12">
      <c r="K138" s="100"/>
    </row>
  </sheetData>
  <sheetProtection/>
  <mergeCells count="13">
    <mergeCell ref="H120:I120"/>
    <mergeCell ref="H121:I121"/>
    <mergeCell ref="H119:I119"/>
    <mergeCell ref="H118:I118"/>
    <mergeCell ref="H117:I117"/>
    <mergeCell ref="A119:C119"/>
    <mergeCell ref="A117:C117"/>
    <mergeCell ref="A118:C118"/>
    <mergeCell ref="A1:B1"/>
    <mergeCell ref="A124:F124"/>
    <mergeCell ref="A120:C120"/>
    <mergeCell ref="F121:G121"/>
    <mergeCell ref="F120:G120"/>
  </mergeCells>
  <printOptions horizontalCentered="1"/>
  <pageMargins left="0" right="0" top="0.11811023622047245" bottom="0.1968503937007874" header="0" footer="0"/>
  <pageSetup fitToHeight="1" fitToWidth="1" horizontalDpi="600" verticalDpi="600" orientation="portrait" paperSize="9" scale="44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Revlon Professional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CBU</dc:creator>
  <cp:keywords/>
  <dc:description/>
  <cp:lastModifiedBy>Véronique Brouet</cp:lastModifiedBy>
  <cp:lastPrinted>2017-03-21T13:09:17Z</cp:lastPrinted>
  <dcterms:created xsi:type="dcterms:W3CDTF">2002-01-09T10:36:30Z</dcterms:created>
  <dcterms:modified xsi:type="dcterms:W3CDTF">2017-03-22T15:12:13Z</dcterms:modified>
  <cp:category/>
  <cp:version/>
  <cp:contentType/>
  <cp:contentStatus/>
</cp:coreProperties>
</file>